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0" activeTab="15"/>
  </bookViews>
  <sheets>
    <sheet name="BAREBOW FÉRFI" sheetId="1" r:id="rId1"/>
    <sheet name="IRÁNYZÉKOS FÉRFI" sheetId="2" r:id="rId2"/>
    <sheet name="IRÁNYZÉKOS NŐI" sheetId="3" r:id="rId3"/>
    <sheet name="IRÁNYZÉKOS IFI" sheetId="4" r:id="rId4"/>
    <sheet name="IRÁNYZÉKOS TANULÓ" sheetId="5" r:id="rId5"/>
    <sheet name="LONGBOW FÉRFI" sheetId="6" r:id="rId6"/>
    <sheet name="LONGBOW NŐI" sheetId="7" r:id="rId7"/>
    <sheet name="LONGBOW IFI" sheetId="8" r:id="rId8"/>
    <sheet name="LONGBOW TANULÓ" sheetId="9" r:id="rId9"/>
    <sheet name="LONGBOW GYEREK" sheetId="10" r:id="rId10"/>
    <sheet name="VADÁSZ FÉRFI" sheetId="11" r:id="rId11"/>
    <sheet name="VADÁSZ NŐI" sheetId="12" r:id="rId12"/>
    <sheet name="VADÁSZ IFI" sheetId="13" r:id="rId13"/>
    <sheet name="VADÁSZ TANULÓ" sheetId="14" r:id="rId14"/>
    <sheet name="VADÁSZ GYEREK" sheetId="15" r:id="rId15"/>
    <sheet name="NOMÁD FÉRFI" sheetId="16" r:id="rId16"/>
    <sheet name="NOMÁD NŐI" sheetId="17" r:id="rId17"/>
    <sheet name="NOMÁD IFI" sheetId="18" r:id="rId18"/>
    <sheet name="NOMÁD TANULÓ" sheetId="19" r:id="rId19"/>
    <sheet name="NOMÁD GYEREK" sheetId="20" r:id="rId20"/>
  </sheets>
  <definedNames>
    <definedName name="Excel_BuiltIn__FilterDatabase_1">'BAREBOW FÉRFI'!$B$4:$E$7</definedName>
  </definedNames>
  <calcPr fullCalcOnLoad="1"/>
</workbook>
</file>

<file path=xl/sharedStrings.xml><?xml version="1.0" encoding="utf-8"?>
<sst xmlns="http://schemas.openxmlformats.org/spreadsheetml/2006/main" count="662" uniqueCount="217">
  <si>
    <t>BAREBOW FÉRFI/ BLANKBOGEN HERREN</t>
  </si>
  <si>
    <t>GÖTTELSBERG                   (40 CÉL/                  40 ZIEL) 2011.03.26.</t>
  </si>
  <si>
    <t>KÖRMEND 2011.05.15.                    (31 CÉL/31 ZIEL)</t>
  </si>
  <si>
    <t>SZENTGOTTHÁRD 2011.07.16. (30 CÉL/ 30 ZIEL)</t>
  </si>
  <si>
    <t>KÉT LEGJOBB VERSENY ÁTLAG SZÁZALÉKA DÖNTŐ/ FINALE</t>
  </si>
  <si>
    <t>NÉV/NAME</t>
  </si>
  <si>
    <t>EGYESÜLET/VEREIN</t>
  </si>
  <si>
    <t>PONT       PUNKT</t>
  </si>
  <si>
    <t>%</t>
  </si>
  <si>
    <t>ELLENŐRZÉS  CONTROLL</t>
  </si>
  <si>
    <t>D</t>
  </si>
  <si>
    <t>F</t>
  </si>
  <si>
    <t>S</t>
  </si>
  <si>
    <t>1.legna- gyobb</t>
  </si>
  <si>
    <t>2. legna-gyobb</t>
  </si>
  <si>
    <t>1+2/2</t>
  </si>
  <si>
    <t>GADAVICS ANDRÁS</t>
  </si>
  <si>
    <t>BÜK</t>
  </si>
  <si>
    <t>MESICS KÁLMÁN</t>
  </si>
  <si>
    <t>SZENTGOTTHÁRD</t>
  </si>
  <si>
    <t>TAKÁCS ZOLTÁN</t>
  </si>
  <si>
    <t>KESZÖCZE JÁNOS</t>
  </si>
  <si>
    <t>PENASSO MARKUS</t>
  </si>
  <si>
    <t>ABZ ATUS ZELTWEG</t>
  </si>
  <si>
    <t>BRESCHAN CHRISTIAN</t>
  </si>
  <si>
    <t>IRÁNYZÉKOS FÉRFI/ GäSTEKLASSE HERREN</t>
  </si>
  <si>
    <t>BERNHARD KLAUS</t>
  </si>
  <si>
    <t>LH-GRAZ</t>
  </si>
  <si>
    <t>KOLLER JÓZSEF</t>
  </si>
  <si>
    <t>ZALAEGERSZEG</t>
  </si>
  <si>
    <t>GELLÉN LÁSZLÓ</t>
  </si>
  <si>
    <t>AMBRUS ZOLTÁN</t>
  </si>
  <si>
    <t>BODÓ ATTILA</t>
  </si>
  <si>
    <t>ZAMISZ</t>
  </si>
  <si>
    <t>SIMON FERENC ZOLTÁN</t>
  </si>
  <si>
    <t>NÉGY KOS IE</t>
  </si>
  <si>
    <t>LÉTAY ZOLTÁN</t>
  </si>
  <si>
    <t>KÁMÁN JÓZSEF</t>
  </si>
  <si>
    <t>KREINER ROLAND</t>
  </si>
  <si>
    <t>FULLÉR DÁVID</t>
  </si>
  <si>
    <t>HÉVÍZ</t>
  </si>
  <si>
    <t>HADNAGY GÁBOR</t>
  </si>
  <si>
    <t>MUCZÁRT JÓZSEF</t>
  </si>
  <si>
    <t>SZABÓ ATTLIA</t>
  </si>
  <si>
    <t>PÁKA</t>
  </si>
  <si>
    <t>ASBÓTH LÁSZLÓ</t>
  </si>
  <si>
    <t xml:space="preserve">TEJFEL SÁNDOR </t>
  </si>
  <si>
    <t>SÓLYOM ZEG.</t>
  </si>
  <si>
    <t>SÉNYI PÉTER</t>
  </si>
  <si>
    <t>PACSA</t>
  </si>
  <si>
    <t>TÓKA FERENC</t>
  </si>
  <si>
    <t>KÁSA BALÁZS</t>
  </si>
  <si>
    <t>LOVRENCSICS MIKLÓS</t>
  </si>
  <si>
    <t>IRÁNYZÉKOS NŐI/ GäSTEKLASSE DAMEN</t>
  </si>
  <si>
    <t>KÖRMEND 2011.05.15.                    (30 CÉL/30 ZIEL)</t>
  </si>
  <si>
    <t>HORTI GEORGINA</t>
  </si>
  <si>
    <t>KISS DOROTTYA</t>
  </si>
  <si>
    <t>SÓLYOM IE.</t>
  </si>
  <si>
    <t>IRÁNYZÉKOS IFJÚSÁGI/ GäSTEKLASSE JUGENDLICH</t>
  </si>
  <si>
    <t>KÁMÁN BENEDEK</t>
  </si>
  <si>
    <t>SÓLYOM ZEG</t>
  </si>
  <si>
    <t>IRÁNYZÉKOS TANULÓ/ GäSTEKLASSE SCHÜLER</t>
  </si>
  <si>
    <t>TEJFEL BENCE</t>
  </si>
  <si>
    <t>LONGBOW FÉRFI/ LANGBOGEN HERREN</t>
  </si>
  <si>
    <t>KESZEY GERGELY</t>
  </si>
  <si>
    <t>NIBUR NÉPE</t>
  </si>
  <si>
    <t>ILCSIK MIHÁLY</t>
  </si>
  <si>
    <t>BERCSÉNYI DSE</t>
  </si>
  <si>
    <t>HAAS GERALD</t>
  </si>
  <si>
    <t>KELLERRATTEN</t>
  </si>
  <si>
    <t>KOLLEGGER REINHARD</t>
  </si>
  <si>
    <t>TALABÉR TIBOR</t>
  </si>
  <si>
    <t>KESZTHELY</t>
  </si>
  <si>
    <t>KORÁNDI SZILÁRD</t>
  </si>
  <si>
    <t>PITZEK FRANZ</t>
  </si>
  <si>
    <t>BSV FÜRSTENFELD</t>
  </si>
  <si>
    <t>TAKÁCS GERGŐ</t>
  </si>
  <si>
    <t>TÓTH ISTVÁN (TÜSKE)</t>
  </si>
  <si>
    <t>RÉGIÓ</t>
  </si>
  <si>
    <t>BEKE WERNER</t>
  </si>
  <si>
    <t>KLOIBER FRANZ</t>
  </si>
  <si>
    <t>ZAISMANN HARALD</t>
  </si>
  <si>
    <t>LONGBOW NŐI/ LANGBOGEN DAMEN</t>
  </si>
  <si>
    <t>KOINEGG SISSY</t>
  </si>
  <si>
    <t>PITZEK MONIKA</t>
  </si>
  <si>
    <t>LONGBOW IFJÚSÁGI/ LANGBOGEN JUGENDLICH</t>
  </si>
  <si>
    <t>GÁSPÁR NÁNDOR BENJÁMIN</t>
  </si>
  <si>
    <t>LONGBOW TANULÓ/ LANGBOGEN SCHÜLER</t>
  </si>
  <si>
    <t>SABJÁN DOMINIK</t>
  </si>
  <si>
    <t>LONGBOW GYEREK/ LANGBOGEN KINDER</t>
  </si>
  <si>
    <t>WOLF SARAH</t>
  </si>
  <si>
    <t>Kellerratten</t>
  </si>
  <si>
    <t>VADÁSZREFLEX FÉRFI/ RECURVE HERREN</t>
  </si>
  <si>
    <t>STIFTNER ALFRED</t>
  </si>
  <si>
    <t>BC KRONSTORF</t>
  </si>
  <si>
    <t>MIKLÓS JÁNOS</t>
  </si>
  <si>
    <t>WOLF MICHAEL</t>
  </si>
  <si>
    <t>DIE KELLERRATTEN</t>
  </si>
  <si>
    <t>CHAHINE KHALIL</t>
  </si>
  <si>
    <t xml:space="preserve">KARVALICS ZOLTÁN </t>
  </si>
  <si>
    <t>HÉTDOMBI</t>
  </si>
  <si>
    <t>SZABÓ ANDRÁS</t>
  </si>
  <si>
    <t>SÁRVÁR</t>
  </si>
  <si>
    <t>KERN JOHANN</t>
  </si>
  <si>
    <t>BSC SEMRIACH</t>
  </si>
  <si>
    <t>KERN THOMAS</t>
  </si>
  <si>
    <t>REINSTORM JOSEF</t>
  </si>
  <si>
    <t>BSC KUMBERG</t>
  </si>
  <si>
    <t>FASCHING ALOIS</t>
  </si>
  <si>
    <t>PRETTERHOFER ALFRED</t>
  </si>
  <si>
    <t>SCHLÖSINGER CHRISTIAN</t>
  </si>
  <si>
    <t>MIKOS PÉTER</t>
  </si>
  <si>
    <t xml:space="preserve">TAKÁCS IMRE </t>
  </si>
  <si>
    <t>KALAMÁR LÁSZLÓ</t>
  </si>
  <si>
    <t>UDVARDY LÁSZLÓ</t>
  </si>
  <si>
    <t>WAGNER ALOIS</t>
  </si>
  <si>
    <t>GAJDI JÓZSEF</t>
  </si>
  <si>
    <t>SZOMBATHELY</t>
  </si>
  <si>
    <t xml:space="preserve">NÉMETH LÁSZLÓ </t>
  </si>
  <si>
    <t>SAGITTARIUS</t>
  </si>
  <si>
    <t>KORÁNDI SZILÁRD JUN.</t>
  </si>
  <si>
    <t>VADÁSZREFLEX NŐI/ RECURVE DAMEN</t>
  </si>
  <si>
    <t>SABOLOVA OLGA</t>
  </si>
  <si>
    <t>WURM IVETA</t>
  </si>
  <si>
    <t>KERN BARBARA</t>
  </si>
  <si>
    <t>HAAS BRIGITTA</t>
  </si>
  <si>
    <t>KALMÁR BERNADETT</t>
  </si>
  <si>
    <t>BESLANOVICS ANGELIKA</t>
  </si>
  <si>
    <t>WOLF MONIKA</t>
  </si>
  <si>
    <t>HORVÁTH ANITA</t>
  </si>
  <si>
    <t>VADÁSZREFLEX IFJÚSÁGI/ RECURVE JUGENDLICH</t>
  </si>
  <si>
    <t>HAAS MARKUS</t>
  </si>
  <si>
    <t>BENEDEK BALÁZS</t>
  </si>
  <si>
    <t>KARVALICS BENCE</t>
  </si>
  <si>
    <t>HÉTDOMD IE</t>
  </si>
  <si>
    <t>VADÁSZREFLEX TANULÓ/ RECURVE SCHÜLER</t>
  </si>
  <si>
    <t>WOLF CARINA</t>
  </si>
  <si>
    <t>CSÓKA DÓRA</t>
  </si>
  <si>
    <t>WOLF DANIEL</t>
  </si>
  <si>
    <t>VADÁSZREFLEX GYEREK/ RECURVE KINDER</t>
  </si>
  <si>
    <t>NÉMETH KORNÉL</t>
  </si>
  <si>
    <t>JÓZSEF RICHÁRD</t>
  </si>
  <si>
    <t>BORONKAI IE</t>
  </si>
  <si>
    <t>MESKÓ MÁRK</t>
  </si>
  <si>
    <t>NÉMETH RÉKA</t>
  </si>
  <si>
    <t>WURM MELISSA</t>
  </si>
  <si>
    <t>LH-Graz</t>
  </si>
  <si>
    <t>NOMÁD FÉRFI / REITERBOGEN HERREN</t>
  </si>
  <si>
    <t>SZINEG LÁSZLÓ</t>
  </si>
  <si>
    <t>HEGYI FARKASOK</t>
  </si>
  <si>
    <t>KOVÁCS ZSOLT</t>
  </si>
  <si>
    <t>SOPRON</t>
  </si>
  <si>
    <t>NYÁRADI CSABA</t>
  </si>
  <si>
    <t>MISE</t>
  </si>
  <si>
    <t>GERGICS JÓZSEF</t>
  </si>
  <si>
    <t>KECSKEMÉTI TE</t>
  </si>
  <si>
    <t>BARASITS GYÖRGY</t>
  </si>
  <si>
    <t>KRAJCZÁR PÉTER</t>
  </si>
  <si>
    <t>HERCZEG ZSOLT</t>
  </si>
  <si>
    <t>SÓLYOM IE</t>
  </si>
  <si>
    <t>HARAGA ATTILA</t>
  </si>
  <si>
    <t>BALASSA JÁNOS</t>
  </si>
  <si>
    <t>ÉSIK TIBOR</t>
  </si>
  <si>
    <t>VÖLGYI GYULA</t>
  </si>
  <si>
    <t>HERSITS LÁSZLÓ</t>
  </si>
  <si>
    <t>HOVÁTH ZSOLT</t>
  </si>
  <si>
    <t>SÁNTA TAMÁS</t>
  </si>
  <si>
    <t>PAVLICS KÁROLY</t>
  </si>
  <si>
    <t>KABÁCS ZOLTÁN</t>
  </si>
  <si>
    <t>VADÁSZ GYÖRGY</t>
  </si>
  <si>
    <t>FARKAS TIBOR</t>
  </si>
  <si>
    <t>GERGÁL MÁTÉ</t>
  </si>
  <si>
    <t>KOCSIS BALÁZS</t>
  </si>
  <si>
    <t>KÖRMEND</t>
  </si>
  <si>
    <t>HORVÁTH BALÁZS</t>
  </si>
  <si>
    <t>SZABÓ LÁSZLÓ</t>
  </si>
  <si>
    <t>WEIDL FERENC</t>
  </si>
  <si>
    <t>PAAR REINHARD</t>
  </si>
  <si>
    <t>BSC EDELWEIS</t>
  </si>
  <si>
    <t>ANTAL NÁNDOR</t>
  </si>
  <si>
    <t>ARANYSÓLYOM</t>
  </si>
  <si>
    <t>BALOGH TAMÁS</t>
  </si>
  <si>
    <t>NOMÁD NŐI / REITERBOGEN DAMEN</t>
  </si>
  <si>
    <t>GLAVÁNOVICS RENÁTA</t>
  </si>
  <si>
    <t>BUDAI ÁGNES</t>
  </si>
  <si>
    <t>PAAR CHRISTINE</t>
  </si>
  <si>
    <t>MESKÓ ANDREA</t>
  </si>
  <si>
    <t>HÉTDOMB IE</t>
  </si>
  <si>
    <t>TÓTH PETRA</t>
  </si>
  <si>
    <t>S.TÓTH ANDREA</t>
  </si>
  <si>
    <t>HÓBOR ANETT</t>
  </si>
  <si>
    <t>HÓBOR TÍMEA</t>
  </si>
  <si>
    <t>NOMÁD IFJÚSÁGI / REITERBOGEN JUGENDLICH</t>
  </si>
  <si>
    <t>PAVLICS GERGŐ</t>
  </si>
  <si>
    <t>SÓLYOM BALÁZS</t>
  </si>
  <si>
    <t>ORBÁN ATTILA IFJ.</t>
  </si>
  <si>
    <t>VADÁSZ MÁTYÁS</t>
  </si>
  <si>
    <t>GERGÁL PÉTER</t>
  </si>
  <si>
    <t>NOMÁD TANULÓ / REITERBOGEN SCHÜLER</t>
  </si>
  <si>
    <t>KALAMÁR GERGŐ</t>
  </si>
  <si>
    <t>BERTHA ÁRON</t>
  </si>
  <si>
    <t>WEIDL  BÁLINT</t>
  </si>
  <si>
    <t>NÉMETH RICHÁRD</t>
  </si>
  <si>
    <t>SZALAFŐ</t>
  </si>
  <si>
    <t>SÁNTA ÁDÁM TAMÁS</t>
  </si>
  <si>
    <t>KOCSIS LEVENTE</t>
  </si>
  <si>
    <t>KOCSIS EMESE</t>
  </si>
  <si>
    <t>NÉMETH LAURA</t>
  </si>
  <si>
    <t>NOMÁD GYERMEK / REITERBOGEN KINDER</t>
  </si>
  <si>
    <t>MESKÓ ERIK</t>
  </si>
  <si>
    <t>HÉTDOMBI IE</t>
  </si>
  <si>
    <t>ANTAL LETÍCIA</t>
  </si>
  <si>
    <t>SÁNTA DÁVID</t>
  </si>
  <si>
    <t>BUCHESZ ÁDÁM MÁRK</t>
  </si>
  <si>
    <t>SZENT SEBESTYÉN</t>
  </si>
  <si>
    <t>KABÁCS BENCE</t>
  </si>
  <si>
    <t>NÉMETH IZABELLA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</si>
</sst>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Calibri"/>
      <family val="2"/>
    </font>
    <font>
      <b/>
      <i/>
      <sz val="10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3"/>
      <color indexed="10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horizontal="center" vertical="top"/>
    </xf>
    <xf numFmtId="164" fontId="5" fillId="0" borderId="1" xfId="0" applyFont="1" applyBorder="1" applyAlignment="1">
      <alignment wrapText="1"/>
    </xf>
    <xf numFmtId="164" fontId="5" fillId="0" borderId="2" xfId="0" applyFont="1" applyBorder="1" applyAlignment="1">
      <alignment wrapText="1"/>
    </xf>
    <xf numFmtId="164" fontId="5" fillId="0" borderId="5" xfId="0" applyFont="1" applyBorder="1" applyAlignment="1">
      <alignment horizontal="center" wrapText="1"/>
    </xf>
    <xf numFmtId="164" fontId="6" fillId="0" borderId="6" xfId="0" applyFont="1" applyBorder="1" applyAlignment="1">
      <alignment horizontal="center" wrapText="1"/>
    </xf>
    <xf numFmtId="164" fontId="5" fillId="0" borderId="5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5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4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4" fontId="0" fillId="0" borderId="8" xfId="0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10" fillId="0" borderId="1" xfId="0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1" xfId="0" applyFont="1" applyBorder="1" applyAlignment="1">
      <alignment wrapText="1"/>
    </xf>
    <xf numFmtId="164" fontId="10" fillId="0" borderId="2" xfId="0" applyFont="1" applyBorder="1" applyAlignment="1">
      <alignment wrapText="1"/>
    </xf>
    <xf numFmtId="164" fontId="8" fillId="0" borderId="9" xfId="0" applyFont="1" applyBorder="1" applyAlignment="1">
      <alignment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8" fillId="0" borderId="8" xfId="0" applyFont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11" fillId="0" borderId="1" xfId="0" applyFont="1" applyBorder="1" applyAlignment="1">
      <alignment/>
    </xf>
    <xf numFmtId="164" fontId="10" fillId="0" borderId="0" xfId="0" applyFont="1" applyBorder="1" applyAlignment="1">
      <alignment vertical="top" wrapText="1"/>
    </xf>
    <xf numFmtId="164" fontId="8" fillId="0" borderId="1" xfId="0" applyFont="1" applyBorder="1" applyAlignment="1">
      <alignment vertical="distributed" wrapText="1"/>
    </xf>
    <xf numFmtId="164" fontId="12" fillId="0" borderId="14" xfId="0" applyFont="1" applyBorder="1" applyAlignment="1">
      <alignment vertical="top" wrapText="1"/>
    </xf>
    <xf numFmtId="164" fontId="12" fillId="0" borderId="15" xfId="0" applyFont="1" applyBorder="1" applyAlignment="1">
      <alignment vertical="top" wrapText="1"/>
    </xf>
    <xf numFmtId="164" fontId="12" fillId="0" borderId="1" xfId="0" applyFont="1" applyBorder="1" applyAlignment="1">
      <alignment vertical="top" wrapText="1"/>
    </xf>
    <xf numFmtId="164" fontId="12" fillId="0" borderId="2" xfId="0" applyFont="1" applyBorder="1" applyAlignment="1">
      <alignment vertical="top" wrapText="1"/>
    </xf>
    <xf numFmtId="164" fontId="13" fillId="0" borderId="1" xfId="0" applyFont="1" applyBorder="1" applyAlignment="1">
      <alignment vertical="top" wrapText="1"/>
    </xf>
    <xf numFmtId="164" fontId="13" fillId="0" borderId="2" xfId="0" applyFont="1" applyBorder="1" applyAlignment="1">
      <alignment vertical="top" wrapText="1"/>
    </xf>
    <xf numFmtId="164" fontId="8" fillId="0" borderId="5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14" fillId="0" borderId="1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4" fontId="14" fillId="0" borderId="16" xfId="0" applyFont="1" applyBorder="1" applyAlignment="1">
      <alignment/>
    </xf>
    <xf numFmtId="164" fontId="8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44"/>
  <sheetViews>
    <sheetView zoomScaleSheetLayoutView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4" sqref="S14"/>
    </sheetView>
  </sheetViews>
  <sheetFormatPr defaultColWidth="9.140625" defaultRowHeight="15"/>
  <cols>
    <col min="1" max="1" width="4.421875" style="0" customWidth="1"/>
    <col min="2" max="2" width="25.7109375" style="0" customWidth="1"/>
    <col min="3" max="3" width="24.140625" style="0" customWidth="1"/>
    <col min="4" max="4" width="9.28125" style="0" customWidth="1"/>
    <col min="5" max="5" width="11.28125" style="0" customWidth="1"/>
    <col min="6" max="6" width="8.8515625" style="0" customWidth="1"/>
    <col min="7" max="7" width="11.421875" style="0" customWidth="1"/>
    <col min="8" max="8" width="5.8515625" style="0" customWidth="1"/>
    <col min="9" max="9" width="5.140625" style="0" customWidth="1"/>
    <col min="10" max="10" width="5.421875" style="0" customWidth="1"/>
    <col min="11" max="11" width="5.7109375" style="0" customWidth="1"/>
    <col min="12" max="12" width="5.8515625" style="0" customWidth="1"/>
    <col min="13" max="13" width="5.7109375" style="0" customWidth="1"/>
    <col min="14" max="14" width="5.421875" style="0" customWidth="1"/>
    <col min="15" max="15" width="5.8515625" style="0" customWidth="1"/>
    <col min="16" max="16" width="4.8515625" style="0" customWidth="1"/>
    <col min="17" max="17" width="5.8515625" style="0" customWidth="1"/>
    <col min="18" max="18" width="12.7109375" style="0" customWidth="1"/>
    <col min="19" max="19" width="9.28125" style="0" customWidth="1"/>
    <col min="20" max="20" width="10.7109375" style="0" customWidth="1"/>
    <col min="21" max="21" width="15.7109375" style="0" customWidth="1"/>
    <col min="22" max="22" width="8.8515625" style="0" customWidth="1"/>
    <col min="23" max="23" width="9.7109375" style="0" customWidth="1"/>
    <col min="24" max="24" width="9.28125" style="0" customWidth="1"/>
    <col min="25" max="25" width="9.7109375" style="0" customWidth="1"/>
    <col min="26" max="26" width="8.8515625" style="0" customWidth="1"/>
    <col min="27" max="28" width="9.7109375" style="0" customWidth="1"/>
    <col min="29" max="29" width="11.140625" style="0" customWidth="1"/>
    <col min="30" max="16384" width="8.8515625" style="0" customWidth="1"/>
  </cols>
  <sheetData>
    <row r="1" spans="2:21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69.7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2.2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1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15">
        <v>1</v>
      </c>
      <c r="B4" s="15" t="s">
        <v>16</v>
      </c>
      <c r="C4" s="16" t="s">
        <v>17</v>
      </c>
      <c r="D4" s="17">
        <v>722</v>
      </c>
      <c r="E4" s="18">
        <f>D4/800</f>
        <v>0.9025</v>
      </c>
      <c r="F4" s="17">
        <v>538</v>
      </c>
      <c r="G4" s="19">
        <f>F4/620</f>
        <v>0.867741935483871</v>
      </c>
      <c r="H4" s="17">
        <v>11</v>
      </c>
      <c r="I4" s="20">
        <v>12</v>
      </c>
      <c r="J4" s="20">
        <v>6</v>
      </c>
      <c r="K4" s="20">
        <v>0</v>
      </c>
      <c r="L4" s="20">
        <v>0</v>
      </c>
      <c r="M4" s="20">
        <v>1</v>
      </c>
      <c r="N4" s="20">
        <v>0</v>
      </c>
      <c r="O4" s="20">
        <v>0</v>
      </c>
      <c r="P4" s="20">
        <v>0</v>
      </c>
      <c r="Q4" s="20">
        <v>0</v>
      </c>
      <c r="R4" s="20" t="str">
        <f>IF(H4+I4+J4+K4+L4+M4+N4+O4+P4+Q4=30,"ok","hiba")</f>
        <v>ok</v>
      </c>
      <c r="S4" s="20">
        <f>H4*20+I4*18+J4*16+K4*14+L4*12+M4*10+N4*8+O4*6+P4*4</f>
        <v>542</v>
      </c>
      <c r="T4" s="19">
        <f>S4/600</f>
        <v>0.9033333333333333</v>
      </c>
      <c r="U4" s="21">
        <f>AC4</f>
        <v>0.9029166666666666</v>
      </c>
      <c r="V4" s="22"/>
      <c r="W4" s="23">
        <f>E4</f>
        <v>0.9025</v>
      </c>
      <c r="X4" s="23">
        <f>G4</f>
        <v>0.867741935483871</v>
      </c>
      <c r="Y4" s="23">
        <f>T4</f>
        <v>0.9033333333333333</v>
      </c>
      <c r="Z4" s="22"/>
      <c r="AA4" s="23">
        <f>LARGE(W4:Y4,1)</f>
        <v>0.9033333333333333</v>
      </c>
      <c r="AB4" s="23">
        <f>LARGE(W4:Y4,2)</f>
        <v>0.9025</v>
      </c>
      <c r="AC4" s="23">
        <f>SUM(AA4:AB4)/2</f>
        <v>0.9029166666666666</v>
      </c>
    </row>
    <row r="5" spans="1:29" ht="17.25">
      <c r="A5" s="15">
        <f>A4+1</f>
        <v>2</v>
      </c>
      <c r="B5" s="15" t="s">
        <v>18</v>
      </c>
      <c r="C5" s="16" t="s">
        <v>19</v>
      </c>
      <c r="D5" s="17">
        <v>656</v>
      </c>
      <c r="E5" s="18">
        <f>D5/800</f>
        <v>0.82</v>
      </c>
      <c r="F5" s="17"/>
      <c r="G5" s="19"/>
      <c r="H5" s="17">
        <v>9</v>
      </c>
      <c r="I5" s="20">
        <v>12</v>
      </c>
      <c r="J5" s="20">
        <v>8</v>
      </c>
      <c r="K5" s="20">
        <v>0</v>
      </c>
      <c r="L5" s="20">
        <v>1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 t="str">
        <f>IF(H5+I5+J5+K5+L5+M5+N5+O5+P5+Q5=30,"ok","hiba")</f>
        <v>ok</v>
      </c>
      <c r="S5" s="20">
        <f>H5*20+I5*18+J5*16+K5*14+L5*12+M5*10+N5*8+O5*6+P5*4</f>
        <v>536</v>
      </c>
      <c r="T5" s="19">
        <f>S5/600</f>
        <v>0.8933333333333333</v>
      </c>
      <c r="U5" s="21">
        <f>AC5</f>
        <v>0.8566666666666667</v>
      </c>
      <c r="V5" s="22"/>
      <c r="W5" s="23">
        <f>E5</f>
        <v>0.82</v>
      </c>
      <c r="X5" s="23">
        <f>G5</f>
        <v>0</v>
      </c>
      <c r="Y5" s="23">
        <f>T5</f>
        <v>0.8933333333333333</v>
      </c>
      <c r="Z5" s="22"/>
      <c r="AA5" s="23">
        <f>LARGE(W5:Y5,1)</f>
        <v>0.8933333333333333</v>
      </c>
      <c r="AB5" s="23">
        <f>LARGE(W5:Y5,2)</f>
        <v>0.82</v>
      </c>
      <c r="AC5" s="23">
        <f>SUM(AA5:AB5)/2</f>
        <v>0.8566666666666667</v>
      </c>
    </row>
    <row r="6" spans="1:29" ht="17.25">
      <c r="A6" s="15">
        <f>A5+1</f>
        <v>3</v>
      </c>
      <c r="B6" s="15" t="s">
        <v>20</v>
      </c>
      <c r="C6" s="16" t="s">
        <v>17</v>
      </c>
      <c r="D6" s="17">
        <v>650</v>
      </c>
      <c r="E6" s="18">
        <f>D6/800</f>
        <v>0.8125</v>
      </c>
      <c r="F6" s="17">
        <v>520</v>
      </c>
      <c r="G6" s="19">
        <f>F6/620</f>
        <v>0.8387096774193549</v>
      </c>
      <c r="H6" s="17">
        <v>8</v>
      </c>
      <c r="I6" s="20">
        <v>9</v>
      </c>
      <c r="J6" s="20">
        <v>10</v>
      </c>
      <c r="K6" s="20">
        <v>1</v>
      </c>
      <c r="L6" s="20">
        <v>0</v>
      </c>
      <c r="M6" s="20">
        <v>1</v>
      </c>
      <c r="N6" s="20">
        <v>0</v>
      </c>
      <c r="O6" s="20">
        <v>1</v>
      </c>
      <c r="P6" s="20">
        <v>0</v>
      </c>
      <c r="Q6" s="20">
        <v>0</v>
      </c>
      <c r="R6" s="20" t="str">
        <f>IF(H6+I6+J6+K6+L6+M6+N6+O6+P6+Q6=30,"ok","hiba")</f>
        <v>ok</v>
      </c>
      <c r="S6" s="20">
        <f>H6*20+I6*18+J6*16+K6*14+L6*12+M6*10+N6*8+O6*6+P6*4</f>
        <v>512</v>
      </c>
      <c r="T6" s="19">
        <f>S6/600</f>
        <v>0.8533333333333334</v>
      </c>
      <c r="U6" s="21">
        <f>AC6</f>
        <v>0.8460215053763441</v>
      </c>
      <c r="V6" s="22"/>
      <c r="W6" s="23">
        <f>E6</f>
        <v>0.8125</v>
      </c>
      <c r="X6" s="23">
        <f>G6</f>
        <v>0.8387096774193549</v>
      </c>
      <c r="Y6" s="23">
        <f>T6</f>
        <v>0.8533333333333334</v>
      </c>
      <c r="Z6" s="22"/>
      <c r="AA6" s="23">
        <f>LARGE(W6:Y6,1)</f>
        <v>0.8533333333333334</v>
      </c>
      <c r="AB6" s="23">
        <f>LARGE(W6:Y6,2)</f>
        <v>0.8387096774193549</v>
      </c>
      <c r="AC6" s="23">
        <f>SUM(AA6:AB6)/2</f>
        <v>0.8460215053763441</v>
      </c>
    </row>
    <row r="7" spans="1:29" ht="17.25">
      <c r="A7" s="15">
        <f>A6+1</f>
        <v>4</v>
      </c>
      <c r="B7" s="15" t="s">
        <v>21</v>
      </c>
      <c r="C7" s="16" t="s">
        <v>17</v>
      </c>
      <c r="D7" s="17">
        <v>504</v>
      </c>
      <c r="E7" s="18">
        <f>D7/800</f>
        <v>0.63</v>
      </c>
      <c r="F7" s="17">
        <v>418</v>
      </c>
      <c r="G7" s="19">
        <f>F7/620</f>
        <v>0.6741935483870968</v>
      </c>
      <c r="H7" s="17">
        <v>3</v>
      </c>
      <c r="I7" s="20">
        <v>5</v>
      </c>
      <c r="J7" s="20">
        <v>14</v>
      </c>
      <c r="K7" s="20">
        <v>1</v>
      </c>
      <c r="L7" s="20">
        <v>2</v>
      </c>
      <c r="M7" s="20">
        <v>3</v>
      </c>
      <c r="N7" s="20">
        <v>0</v>
      </c>
      <c r="O7" s="20">
        <v>0</v>
      </c>
      <c r="P7" s="20">
        <v>1</v>
      </c>
      <c r="Q7" s="20">
        <v>1</v>
      </c>
      <c r="R7" s="20" t="str">
        <f>IF(H7+I7+J7+K7+L7+M7+N7+O7+P7+Q7=30,"ok","hiba")</f>
        <v>ok</v>
      </c>
      <c r="S7" s="20">
        <f>H7*20+I7*18+J7*16+K7*14+L7*12+M7*10+N7*8+O7*6+P7*4</f>
        <v>446</v>
      </c>
      <c r="T7" s="19">
        <f>S7/600</f>
        <v>0.7433333333333333</v>
      </c>
      <c r="U7" s="21">
        <f>AC7</f>
        <v>0.708763440860215</v>
      </c>
      <c r="V7" s="22"/>
      <c r="W7" s="23">
        <f>E7</f>
        <v>0.63</v>
      </c>
      <c r="X7" s="23">
        <f>G7</f>
        <v>0.6741935483870968</v>
      </c>
      <c r="Y7" s="23">
        <f>T7</f>
        <v>0.7433333333333333</v>
      </c>
      <c r="Z7" s="22"/>
      <c r="AA7" s="23">
        <f>LARGE(W7:Y7,1)</f>
        <v>0.7433333333333333</v>
      </c>
      <c r="AB7" s="23">
        <f>LARGE(W7:Y7,2)</f>
        <v>0.6741935483870968</v>
      </c>
      <c r="AC7" s="23">
        <f>SUM(AA7:AB7)/2</f>
        <v>0.708763440860215</v>
      </c>
    </row>
    <row r="8" spans="1:29" ht="17.25">
      <c r="A8" s="15">
        <f>A7+1</f>
        <v>5</v>
      </c>
      <c r="B8" s="15" t="s">
        <v>22</v>
      </c>
      <c r="C8" s="16" t="s">
        <v>23</v>
      </c>
      <c r="D8" s="17">
        <v>480</v>
      </c>
      <c r="E8" s="18">
        <f>D8/800</f>
        <v>0.6</v>
      </c>
      <c r="F8" s="17"/>
      <c r="G8" s="19"/>
      <c r="H8" s="17">
        <v>1</v>
      </c>
      <c r="I8" s="20">
        <v>6</v>
      </c>
      <c r="J8" s="20">
        <v>15</v>
      </c>
      <c r="K8" s="20">
        <v>0</v>
      </c>
      <c r="L8" s="20">
        <v>0</v>
      </c>
      <c r="M8" s="20">
        <v>5</v>
      </c>
      <c r="N8" s="20">
        <v>0</v>
      </c>
      <c r="O8" s="20">
        <v>0</v>
      </c>
      <c r="P8" s="20">
        <v>2</v>
      </c>
      <c r="Q8" s="20">
        <v>1</v>
      </c>
      <c r="R8" s="20" t="str">
        <f>IF(H8+I8+J8+K8+L8+M8+N8+O8+P8+Q8=30,"ok","hiba")</f>
        <v>ok</v>
      </c>
      <c r="S8" s="20">
        <f>H8*20+I8*18+J8*16+K8*14+L8*12+M8*10+N8*8+O8*6+P8*4</f>
        <v>426</v>
      </c>
      <c r="T8" s="19">
        <f>S8/600</f>
        <v>0.71</v>
      </c>
      <c r="U8" s="21">
        <f>AC8</f>
        <v>0.655</v>
      </c>
      <c r="V8" s="22"/>
      <c r="W8" s="23">
        <f>E8</f>
        <v>0.6</v>
      </c>
      <c r="X8" s="23">
        <f>G8</f>
        <v>0</v>
      </c>
      <c r="Y8" s="23">
        <f>T8</f>
        <v>0.71</v>
      </c>
      <c r="Z8" s="22"/>
      <c r="AA8" s="23">
        <f>LARGE(W8:Y8,1)</f>
        <v>0.71</v>
      </c>
      <c r="AB8" s="23">
        <f>LARGE(W8:Y8,2)</f>
        <v>0.6</v>
      </c>
      <c r="AC8" s="23">
        <f>SUM(AA8:AB8)/2</f>
        <v>0.655</v>
      </c>
    </row>
    <row r="9" spans="1:29" s="26" customFormat="1" ht="17.25">
      <c r="A9" s="15">
        <f>A8+1</f>
        <v>6</v>
      </c>
      <c r="B9" s="15" t="s">
        <v>24</v>
      </c>
      <c r="C9" s="16" t="s">
        <v>23</v>
      </c>
      <c r="D9" s="17">
        <v>652</v>
      </c>
      <c r="E9" s="18">
        <f>D9/800</f>
        <v>0.815</v>
      </c>
      <c r="F9" s="17"/>
      <c r="G9" s="18"/>
      <c r="H9" s="17">
        <v>6</v>
      </c>
      <c r="I9" s="20">
        <v>6</v>
      </c>
      <c r="J9" s="20">
        <v>7</v>
      </c>
      <c r="K9" s="20">
        <v>1</v>
      </c>
      <c r="L9" s="20">
        <v>2</v>
      </c>
      <c r="M9" s="20">
        <v>3</v>
      </c>
      <c r="N9" s="20">
        <v>1</v>
      </c>
      <c r="O9" s="20">
        <v>0</v>
      </c>
      <c r="P9" s="20">
        <v>2</v>
      </c>
      <c r="Q9" s="20">
        <v>2</v>
      </c>
      <c r="R9" s="20" t="str">
        <f>IF(H9+I9+J9+K9+L9+M9+N9+O9+P9+Q9=30,"ok","hiba")</f>
        <v>ok</v>
      </c>
      <c r="S9" s="20">
        <f>H9*20+I9*18+J9*16+K9*14+L9*12+M9*10+N9*8+O9*6+P9*4</f>
        <v>424</v>
      </c>
      <c r="T9" s="19">
        <f>S9/600</f>
        <v>0.7066666666666667</v>
      </c>
      <c r="U9" s="21">
        <f>AC9</f>
        <v>0.7608333333333333</v>
      </c>
      <c r="V9" s="24"/>
      <c r="W9" s="25">
        <f>E9</f>
        <v>0.815</v>
      </c>
      <c r="X9" s="25">
        <f>G9</f>
        <v>0</v>
      </c>
      <c r="Y9" s="25">
        <f>T9</f>
        <v>0.7066666666666667</v>
      </c>
      <c r="Z9" s="24"/>
      <c r="AA9" s="25">
        <f>LARGE(W9:Y9,1)</f>
        <v>0.815</v>
      </c>
      <c r="AB9" s="25">
        <f>LARGE(W9:Y9,2)</f>
        <v>0.7066666666666667</v>
      </c>
      <c r="AC9" s="25">
        <f>SUM(AA9:AB9)/2</f>
        <v>0.7608333333333333</v>
      </c>
    </row>
    <row r="10" spans="1:29" s="30" customFormat="1" ht="17.25">
      <c r="A10" s="27"/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1:29" s="30" customFormat="1" ht="17.25">
      <c r="A11" s="27"/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1:29" s="30" customFormat="1" ht="17.25">
      <c r="A12" s="27"/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1:29" s="30" customFormat="1" ht="17.25">
      <c r="A13" s="27"/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1:29" s="30" customFormat="1" ht="17.25">
      <c r="A14" s="27"/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1:29" s="30" customFormat="1" ht="17.25">
      <c r="A15" s="27"/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1:29" s="30" customFormat="1" ht="17.25">
      <c r="A16" s="27"/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1:29" s="30" customFormat="1" ht="17.25">
      <c r="A17" s="27"/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1:29" s="30" customFormat="1" ht="17.25">
      <c r="A18" s="27"/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pans="1:29" s="30" customFormat="1" ht="17.25">
      <c r="A19" s="27"/>
      <c r="B19" s="27"/>
      <c r="C19" s="27"/>
      <c r="D19" s="28"/>
      <c r="E19" s="29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8"/>
      <c r="W19" s="29"/>
      <c r="X19" s="29"/>
      <c r="Y19" s="29"/>
      <c r="Z19" s="28"/>
      <c r="AA19" s="29"/>
      <c r="AB19" s="29"/>
      <c r="AC19" s="29"/>
    </row>
    <row r="20" spans="2:29" s="30" customFormat="1" ht="17.25">
      <c r="B20" s="27"/>
      <c r="C20" s="27"/>
      <c r="D20" s="28"/>
      <c r="E20" s="29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8"/>
      <c r="W20" s="29"/>
      <c r="X20" s="29"/>
      <c r="Y20" s="29"/>
      <c r="Z20" s="28"/>
      <c r="AA20" s="29"/>
      <c r="AB20" s="29"/>
      <c r="AC20" s="29"/>
    </row>
    <row r="21" spans="2:29" s="30" customFormat="1" ht="17.25">
      <c r="B21" s="27"/>
      <c r="C21" s="27"/>
      <c r="D21" s="28"/>
      <c r="E21" s="29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8"/>
      <c r="W21" s="29"/>
      <c r="X21" s="29"/>
      <c r="Y21" s="29"/>
      <c r="Z21" s="28"/>
      <c r="AA21" s="29"/>
      <c r="AB21" s="29"/>
      <c r="AC21" s="29"/>
    </row>
    <row r="22" spans="2:29" s="30" customFormat="1" ht="17.25">
      <c r="B22" s="27"/>
      <c r="C22" s="27"/>
      <c r="D22" s="28"/>
      <c r="E22" s="29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8"/>
      <c r="W22" s="29"/>
      <c r="X22" s="29"/>
      <c r="Y22" s="29"/>
      <c r="Z22" s="28"/>
      <c r="AA22" s="29"/>
      <c r="AB22" s="29"/>
      <c r="AC22" s="29"/>
    </row>
    <row r="23" spans="2:29" s="30" customFormat="1" ht="17.25">
      <c r="B23" s="27"/>
      <c r="C23" s="27"/>
      <c r="D23" s="28"/>
      <c r="E23" s="29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8"/>
      <c r="W23" s="29"/>
      <c r="X23" s="29"/>
      <c r="Y23" s="29"/>
      <c r="Z23" s="28"/>
      <c r="AA23" s="29"/>
      <c r="AB23" s="29"/>
      <c r="AC23" s="29"/>
    </row>
    <row r="24" spans="2:29" s="30" customFormat="1" ht="17.25">
      <c r="B24" s="27"/>
      <c r="C24" s="27"/>
      <c r="D24" s="28"/>
      <c r="E24" s="29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9"/>
      <c r="X24" s="29"/>
      <c r="Y24" s="29"/>
      <c r="Z24" s="28"/>
      <c r="AA24" s="29"/>
      <c r="AB24" s="29"/>
      <c r="AC24" s="29"/>
    </row>
    <row r="25" spans="2:29" s="30" customFormat="1" ht="17.25">
      <c r="B25" s="27"/>
      <c r="C25" s="27"/>
      <c r="D25" s="28"/>
      <c r="E25" s="29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9"/>
      <c r="X25" s="29"/>
      <c r="Y25" s="29"/>
      <c r="Z25" s="28"/>
      <c r="AA25" s="29"/>
      <c r="AB25" s="29"/>
      <c r="AC25" s="29"/>
    </row>
    <row r="26" spans="2:29" s="30" customFormat="1" ht="17.25">
      <c r="B26" s="27"/>
      <c r="C26" s="27"/>
      <c r="D26" s="28"/>
      <c r="E26" s="29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9"/>
      <c r="X26" s="29"/>
      <c r="Y26" s="29"/>
      <c r="Z26" s="28"/>
      <c r="AA26" s="29"/>
      <c r="AB26" s="29"/>
      <c r="AC26" s="29"/>
    </row>
    <row r="27" spans="2:29" s="30" customFormat="1" ht="17.25">
      <c r="B27" s="27"/>
      <c r="C27" s="27"/>
      <c r="D27" s="28"/>
      <c r="E27" s="29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9"/>
      <c r="X27" s="29"/>
      <c r="Y27" s="29"/>
      <c r="Z27" s="28"/>
      <c r="AA27" s="29"/>
      <c r="AB27" s="29"/>
      <c r="AC27" s="29"/>
    </row>
    <row r="28" spans="2:29" s="30" customFormat="1" ht="17.25">
      <c r="B28" s="27"/>
      <c r="C28" s="27"/>
      <c r="D28" s="28"/>
      <c r="E28" s="29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9"/>
      <c r="X28" s="29"/>
      <c r="Y28" s="29"/>
      <c r="Z28" s="28"/>
      <c r="AA28" s="29"/>
      <c r="AB28" s="29"/>
      <c r="AC28" s="29"/>
    </row>
    <row r="29" spans="2:29" s="30" customFormat="1" ht="17.25">
      <c r="B29" s="27"/>
      <c r="C29" s="27"/>
      <c r="D29" s="28"/>
      <c r="E29" s="29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8"/>
      <c r="W29" s="29"/>
      <c r="X29" s="29"/>
      <c r="Y29" s="29"/>
      <c r="Z29" s="28"/>
      <c r="AA29" s="29"/>
      <c r="AB29" s="29"/>
      <c r="AC29" s="29"/>
    </row>
    <row r="30" spans="2:29" s="30" customFormat="1" ht="17.25">
      <c r="B30" s="27"/>
      <c r="C30" s="27"/>
      <c r="D30" s="28"/>
      <c r="E30" s="29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9"/>
      <c r="X30" s="29"/>
      <c r="Y30" s="29"/>
      <c r="Z30" s="28"/>
      <c r="AA30" s="29"/>
      <c r="AB30" s="29"/>
      <c r="AC30" s="29"/>
    </row>
    <row r="31" spans="2:29" s="30" customFormat="1" ht="17.25">
      <c r="B31" s="27"/>
      <c r="C31" s="27"/>
      <c r="D31" s="28"/>
      <c r="E31" s="29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9"/>
      <c r="X31" s="29"/>
      <c r="Y31" s="29"/>
      <c r="Z31" s="28"/>
      <c r="AA31" s="29"/>
      <c r="AB31" s="29"/>
      <c r="AC31" s="29"/>
    </row>
    <row r="32" spans="2:29" s="30" customFormat="1" ht="17.25">
      <c r="B32" s="27"/>
      <c r="C32" s="27"/>
      <c r="D32" s="28"/>
      <c r="E32" s="29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9"/>
      <c r="X32" s="29"/>
      <c r="Y32" s="29"/>
      <c r="Z32" s="28"/>
      <c r="AA32" s="29"/>
      <c r="AB32" s="29"/>
      <c r="AC32" s="29"/>
    </row>
    <row r="33" spans="2:29" s="30" customFormat="1" ht="17.25">
      <c r="B33" s="27"/>
      <c r="C33" s="27"/>
      <c r="D33" s="28"/>
      <c r="E33" s="29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9"/>
      <c r="X33" s="29"/>
      <c r="Y33" s="29"/>
      <c r="Z33" s="28"/>
      <c r="AA33" s="29"/>
      <c r="AB33" s="29"/>
      <c r="AC33" s="29"/>
    </row>
    <row r="34" spans="2:29" s="30" customFormat="1" ht="17.25">
      <c r="B34" s="27"/>
      <c r="C34" s="27"/>
      <c r="D34" s="28"/>
      <c r="E34" s="29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8"/>
      <c r="W34" s="29"/>
      <c r="X34" s="29"/>
      <c r="Y34" s="29"/>
      <c r="Z34" s="28"/>
      <c r="AA34" s="29"/>
      <c r="AB34" s="29"/>
      <c r="AC34" s="29"/>
    </row>
    <row r="35" spans="2:29" s="30" customFormat="1" ht="17.25">
      <c r="B35" s="27"/>
      <c r="C35" s="27"/>
      <c r="D35" s="28"/>
      <c r="E35" s="29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8"/>
      <c r="W35" s="29"/>
      <c r="X35" s="29"/>
      <c r="Y35" s="29"/>
      <c r="Z35" s="28"/>
      <c r="AA35" s="29"/>
      <c r="AB35" s="29"/>
      <c r="AC35" s="29"/>
    </row>
    <row r="36" spans="2:29" s="30" customFormat="1" ht="17.25">
      <c r="B36" s="27"/>
      <c r="C36" s="27"/>
      <c r="D36" s="28"/>
      <c r="E36" s="29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8"/>
      <c r="W36" s="29"/>
      <c r="X36" s="29"/>
      <c r="Y36" s="29"/>
      <c r="Z36" s="28"/>
      <c r="AA36" s="29"/>
      <c r="AB36" s="29"/>
      <c r="AC36" s="29"/>
    </row>
    <row r="37" spans="2:29" s="30" customFormat="1" ht="17.25">
      <c r="B37" s="27"/>
      <c r="C37" s="27"/>
      <c r="D37" s="28"/>
      <c r="E37" s="29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8"/>
      <c r="W37" s="29"/>
      <c r="X37" s="29"/>
      <c r="Y37" s="29"/>
      <c r="Z37" s="28"/>
      <c r="AA37" s="29"/>
      <c r="AB37" s="29"/>
      <c r="AC37" s="29"/>
    </row>
    <row r="38" spans="2:29" s="30" customFormat="1" ht="17.25">
      <c r="B38" s="27"/>
      <c r="C38" s="27"/>
      <c r="D38" s="28"/>
      <c r="E38" s="29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8"/>
      <c r="W38" s="29"/>
      <c r="X38" s="29"/>
      <c r="Y38" s="29"/>
      <c r="Z38" s="28"/>
      <c r="AA38" s="29"/>
      <c r="AB38" s="29"/>
      <c r="AC38" s="29"/>
    </row>
    <row r="39" spans="2:29" s="30" customFormat="1" ht="17.25">
      <c r="B39" s="27"/>
      <c r="C39" s="27"/>
      <c r="D39" s="28"/>
      <c r="E39" s="29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8"/>
      <c r="W39" s="29"/>
      <c r="X39" s="29"/>
      <c r="Y39" s="29"/>
      <c r="Z39" s="28"/>
      <c r="AA39" s="29"/>
      <c r="AB39" s="29"/>
      <c r="AC39" s="29"/>
    </row>
    <row r="40" spans="2:29" s="30" customFormat="1" ht="17.25">
      <c r="B40" s="27"/>
      <c r="C40" s="27"/>
      <c r="D40" s="28"/>
      <c r="E40" s="29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8"/>
      <c r="W40" s="29"/>
      <c r="X40" s="29"/>
      <c r="Y40" s="29"/>
      <c r="Z40" s="28"/>
      <c r="AA40" s="29"/>
      <c r="AB40" s="29"/>
      <c r="AC40" s="29"/>
    </row>
    <row r="41" spans="2:29" s="30" customFormat="1" ht="17.25">
      <c r="B41" s="27"/>
      <c r="C41" s="27"/>
      <c r="D41" s="28"/>
      <c r="E41" s="29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8"/>
      <c r="W41" s="29"/>
      <c r="X41" s="29"/>
      <c r="Y41" s="29"/>
      <c r="Z41" s="28"/>
      <c r="AA41" s="29"/>
      <c r="AB41" s="29"/>
      <c r="AC41" s="29"/>
    </row>
    <row r="42" spans="2:29" s="30" customFormat="1" ht="17.25">
      <c r="B42" s="27"/>
      <c r="C42" s="27"/>
      <c r="D42" s="28"/>
      <c r="E42" s="29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8"/>
      <c r="W42" s="29"/>
      <c r="X42" s="29"/>
      <c r="Y42" s="29"/>
      <c r="Z42" s="28"/>
      <c r="AA42" s="29"/>
      <c r="AB42" s="29"/>
      <c r="AC42" s="29"/>
    </row>
    <row r="43" spans="2:29" s="30" customFormat="1" ht="17.25">
      <c r="B43" s="27"/>
      <c r="C43" s="27"/>
      <c r="D43" s="28"/>
      <c r="E43" s="29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8"/>
      <c r="W43" s="29"/>
      <c r="X43" s="29"/>
      <c r="Y43" s="29"/>
      <c r="Z43" s="28"/>
      <c r="AA43" s="29"/>
      <c r="AB43" s="29"/>
      <c r="AC43" s="29"/>
    </row>
    <row r="44" spans="2:29" s="30" customFormat="1" ht="17.25">
      <c r="B44" s="27"/>
      <c r="C44" s="27"/>
      <c r="D44" s="28"/>
      <c r="E44" s="29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8"/>
      <c r="W44" s="29"/>
      <c r="X44" s="29"/>
      <c r="Y44" s="29"/>
      <c r="Z44" s="28"/>
      <c r="AA44" s="29"/>
      <c r="AB44" s="29"/>
      <c r="AC44" s="29"/>
    </row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4" sqref="A4"/>
    </sheetView>
  </sheetViews>
  <sheetFormatPr defaultColWidth="9.140625" defaultRowHeight="15"/>
  <cols>
    <col min="1" max="1" width="3.8515625" style="0" customWidth="1"/>
    <col min="2" max="2" width="21.57421875" style="0" customWidth="1"/>
    <col min="3" max="3" width="23.00390625" style="0" customWidth="1"/>
    <col min="4" max="4" width="8.8515625" style="0" customWidth="1"/>
    <col min="7" max="7" width="7.57421875" style="0" customWidth="1"/>
    <col min="8" max="8" width="4.7109375" style="0" customWidth="1"/>
    <col min="9" max="9" width="4.57421875" style="0" customWidth="1"/>
    <col min="10" max="10" width="4.140625" style="0" customWidth="1"/>
    <col min="11" max="12" width="4.28125" style="0" customWidth="1"/>
    <col min="13" max="13" width="4.421875" style="0" customWidth="1"/>
    <col min="14" max="14" width="4.28125" style="0" customWidth="1"/>
    <col min="15" max="15" width="4.7109375" style="0" customWidth="1"/>
    <col min="16" max="17" width="4.421875" style="0" customWidth="1"/>
    <col min="18" max="18" width="10.57421875" style="0" customWidth="1"/>
    <col min="21" max="21" width="15.28125" style="0" customWidth="1"/>
  </cols>
  <sheetData>
    <row r="1" spans="1:29" s="26" customFormat="1" ht="24">
      <c r="A1"/>
      <c r="B1" s="1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3"/>
      <c r="W1" s="14"/>
      <c r="X1" s="14"/>
      <c r="Y1" s="13"/>
      <c r="Z1" s="13"/>
      <c r="AA1" s="14"/>
      <c r="AB1" s="14"/>
      <c r="AC1" s="14"/>
    </row>
    <row r="2" spans="1:29" s="26" customFormat="1" ht="55.5" customHeight="1">
      <c r="A2"/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  <c r="V2" s="13"/>
      <c r="W2" s="14"/>
      <c r="X2" s="14"/>
      <c r="Y2" s="13"/>
      <c r="Z2" s="13"/>
      <c r="AA2" s="14"/>
      <c r="AB2" s="14"/>
      <c r="AC2" s="14"/>
    </row>
    <row r="3" spans="1:29" s="26" customFormat="1" ht="61.5" customHeight="1">
      <c r="A3"/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s="26" customFormat="1" ht="17.25">
      <c r="A4" s="32">
        <v>1</v>
      </c>
      <c r="B4" s="53" t="s">
        <v>90</v>
      </c>
      <c r="C4" s="54" t="s">
        <v>91</v>
      </c>
      <c r="D4" s="17"/>
      <c r="E4" s="18">
        <f aca="true" t="shared" si="0" ref="E4">D4/800</f>
        <v>0</v>
      </c>
      <c r="F4" s="17"/>
      <c r="G4" s="18"/>
      <c r="H4" s="17">
        <v>1</v>
      </c>
      <c r="I4" s="20">
        <v>5</v>
      </c>
      <c r="J4" s="20">
        <v>11</v>
      </c>
      <c r="K4" s="20">
        <v>2</v>
      </c>
      <c r="L4" s="20">
        <v>0</v>
      </c>
      <c r="M4" s="20">
        <v>7</v>
      </c>
      <c r="N4" s="20">
        <v>0</v>
      </c>
      <c r="O4" s="20">
        <v>0</v>
      </c>
      <c r="P4" s="20">
        <v>2</v>
      </c>
      <c r="Q4" s="20">
        <v>2</v>
      </c>
      <c r="R4" s="20">
        <f aca="true" t="shared" si="1" ref="R4">IF(H4+I4+J4+K4+L4+M4+N4+O4+P4+Q4=30,"ok","hiba")</f>
        <v>0</v>
      </c>
      <c r="S4" s="20">
        <f aca="true" t="shared" si="2" ref="S4">H4*20+I4*18+J4*16+K4*14+L4*12+M4*10+N4*8+O4*6+P4*4</f>
        <v>392</v>
      </c>
      <c r="T4" s="19">
        <f aca="true" t="shared" si="3" ref="T4">S4/600</f>
        <v>0.6533333333333333</v>
      </c>
      <c r="U4" s="21">
        <f aca="true" t="shared" si="4" ref="U4">AC4</f>
        <v>0.32666666666666666</v>
      </c>
      <c r="V4" s="24"/>
      <c r="W4" s="25">
        <f aca="true" t="shared" si="5" ref="W4">E4</f>
        <v>0</v>
      </c>
      <c r="X4" s="25">
        <f aca="true" t="shared" si="6" ref="X4">G4</f>
        <v>0</v>
      </c>
      <c r="Y4" s="25">
        <f aca="true" t="shared" si="7" ref="Y4">T4</f>
        <v>0.6533333333333333</v>
      </c>
      <c r="Z4" s="24"/>
      <c r="AA4" s="25">
        <f aca="true" t="shared" si="8" ref="AA4">LARGE(W4:Y4,1)</f>
        <v>0.6533333333333333</v>
      </c>
      <c r="AB4" s="25">
        <f aca="true" t="shared" si="9" ref="AB4">LARGE(W4:Y4,2)</f>
        <v>0</v>
      </c>
      <c r="AC4" s="25">
        <f aca="true" t="shared" si="10" ref="AC4">SUM(AA4:AB4)/2</f>
        <v>0.32666666666666666</v>
      </c>
    </row>
    <row r="5" spans="2:29" s="30" customFormat="1" ht="17.25">
      <c r="B5" s="27"/>
      <c r="C5" s="27"/>
      <c r="D5" s="28"/>
      <c r="E5" s="29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9"/>
      <c r="V5" s="28"/>
      <c r="W5" s="29"/>
      <c r="X5" s="29"/>
      <c r="Y5" s="29"/>
      <c r="Z5" s="28"/>
      <c r="AA5" s="29"/>
      <c r="AB5" s="29"/>
      <c r="AC5" s="29"/>
    </row>
    <row r="6" spans="2:29" s="30" customFormat="1" ht="17.25">
      <c r="B6" s="27"/>
      <c r="C6" s="27"/>
      <c r="D6" s="28"/>
      <c r="E6" s="29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9"/>
      <c r="V6" s="28"/>
      <c r="W6" s="29"/>
      <c r="X6" s="29"/>
      <c r="Y6" s="29"/>
      <c r="Z6" s="28"/>
      <c r="AA6" s="29"/>
      <c r="AB6" s="29"/>
      <c r="AC6" s="29"/>
    </row>
    <row r="7" spans="2:29" s="30" customFormat="1" ht="17.25"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2:29" s="30" customFormat="1" ht="17.25"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portrait" paperSize="9" scale="55"/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AC8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140625" style="0" customWidth="1"/>
    <col min="2" max="2" width="28.00390625" style="0" customWidth="1"/>
    <col min="3" max="3" width="23.7109375" style="0" customWidth="1"/>
    <col min="4" max="7" width="8.8515625" style="0" customWidth="1"/>
    <col min="8" max="8" width="4.8515625" style="0" customWidth="1"/>
    <col min="9" max="9" width="4.421875" style="0" customWidth="1"/>
    <col min="10" max="10" width="4.28125" style="0" customWidth="1"/>
    <col min="11" max="11" width="4.00390625" style="0" customWidth="1"/>
    <col min="12" max="12" width="4.28125" style="0" customWidth="1"/>
    <col min="13" max="13" width="4.7109375" style="0" customWidth="1"/>
    <col min="14" max="15" width="4.140625" style="0" customWidth="1"/>
    <col min="16" max="16" width="4.7109375" style="0" customWidth="1"/>
    <col min="17" max="17" width="4.8515625" style="0" customWidth="1"/>
    <col min="18" max="18" width="11.140625" style="0" customWidth="1"/>
    <col min="19" max="20" width="8.8515625" style="0" customWidth="1"/>
    <col min="21" max="21" width="17.8515625" style="0" customWidth="1"/>
    <col min="22" max="16384" width="8.8515625" style="0" customWidth="1"/>
  </cols>
  <sheetData>
    <row r="1" spans="2:21" ht="24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 aca="true" t="shared" si="0" ref="A4:A23">A3+1</f>
        <v>1</v>
      </c>
      <c r="B4" s="15" t="s">
        <v>93</v>
      </c>
      <c r="C4" s="16" t="s">
        <v>94</v>
      </c>
      <c r="D4" s="17">
        <v>696</v>
      </c>
      <c r="E4" s="18">
        <f aca="true" t="shared" si="1" ref="E4:E23">D4/800</f>
        <v>0.87</v>
      </c>
      <c r="F4" s="20"/>
      <c r="G4" s="19"/>
      <c r="H4" s="17">
        <v>12</v>
      </c>
      <c r="I4" s="20">
        <v>8</v>
      </c>
      <c r="J4" s="20">
        <v>9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1</v>
      </c>
      <c r="Q4" s="20">
        <v>0</v>
      </c>
      <c r="R4" s="20">
        <f aca="true" t="shared" si="2" ref="R4:R23">IF(H4+I4+J4+K4+L4+M4+N4+O4+P4+Q4=30,"ok","hiba")</f>
        <v>0</v>
      </c>
      <c r="S4" s="20">
        <f aca="true" t="shared" si="3" ref="S4:S23">H4*20+I4*18+J4*16+K4*14+L4*12+M4*10+N4*8+O4*6+P4*4</f>
        <v>532</v>
      </c>
      <c r="T4" s="19">
        <f aca="true" t="shared" si="4" ref="T4:T23">S4/600</f>
        <v>0.8866666666666667</v>
      </c>
      <c r="U4" s="21">
        <f aca="true" t="shared" si="5" ref="U4:U23">AC4</f>
        <v>0.8783333333333334</v>
      </c>
      <c r="V4" s="22"/>
      <c r="W4" s="23">
        <f aca="true" t="shared" si="6" ref="W4:W23">E4</f>
        <v>0.87</v>
      </c>
      <c r="X4" s="23">
        <f aca="true" t="shared" si="7" ref="X4:X23">G4</f>
        <v>0</v>
      </c>
      <c r="Y4" s="23">
        <f aca="true" t="shared" si="8" ref="Y4:Y23">T4</f>
        <v>0.8866666666666667</v>
      </c>
      <c r="Z4" s="22"/>
      <c r="AA4" s="23">
        <f aca="true" t="shared" si="9" ref="AA4:AA23">LARGE(W4:Y4,1)</f>
        <v>0.8866666666666667</v>
      </c>
      <c r="AB4" s="23">
        <f aca="true" t="shared" si="10" ref="AB4:AB23">LARGE(W4:Y4,2)</f>
        <v>0.87</v>
      </c>
      <c r="AC4" s="23">
        <f aca="true" t="shared" si="11" ref="AC4:AC23">SUM(AA4:AB4)/2</f>
        <v>0.8783333333333334</v>
      </c>
    </row>
    <row r="5" spans="1:29" ht="17.25">
      <c r="A5" s="32">
        <f t="shared" si="0"/>
        <v>2</v>
      </c>
      <c r="B5" s="15" t="s">
        <v>95</v>
      </c>
      <c r="C5" s="16" t="s">
        <v>29</v>
      </c>
      <c r="D5" s="17">
        <v>564</v>
      </c>
      <c r="E5" s="18">
        <f t="shared" si="1"/>
        <v>0.705</v>
      </c>
      <c r="F5" s="20">
        <v>416</v>
      </c>
      <c r="G5" s="19">
        <f>F5/620</f>
        <v>0.6709677419354839</v>
      </c>
      <c r="H5" s="17">
        <v>7</v>
      </c>
      <c r="I5" s="20">
        <v>10</v>
      </c>
      <c r="J5" s="20">
        <v>12</v>
      </c>
      <c r="K5" s="20">
        <v>0</v>
      </c>
      <c r="L5" s="20">
        <v>0</v>
      </c>
      <c r="M5" s="20">
        <v>1</v>
      </c>
      <c r="N5" s="20">
        <v>0</v>
      </c>
      <c r="O5" s="20">
        <v>0</v>
      </c>
      <c r="P5" s="20">
        <v>0</v>
      </c>
      <c r="Q5" s="20">
        <v>0</v>
      </c>
      <c r="R5" s="20">
        <f t="shared" si="2"/>
        <v>0</v>
      </c>
      <c r="S5" s="20">
        <f t="shared" si="3"/>
        <v>522</v>
      </c>
      <c r="T5" s="19">
        <f t="shared" si="4"/>
        <v>0.87</v>
      </c>
      <c r="U5" s="21">
        <f t="shared" si="5"/>
        <v>0.7875</v>
      </c>
      <c r="V5" s="22"/>
      <c r="W5" s="23">
        <f t="shared" si="6"/>
        <v>0.705</v>
      </c>
      <c r="X5" s="23">
        <f t="shared" si="7"/>
        <v>0.6709677419354839</v>
      </c>
      <c r="Y5" s="23">
        <f t="shared" si="8"/>
        <v>0.87</v>
      </c>
      <c r="Z5" s="22"/>
      <c r="AA5" s="23">
        <f t="shared" si="9"/>
        <v>0.87</v>
      </c>
      <c r="AB5" s="23">
        <f t="shared" si="10"/>
        <v>0.705</v>
      </c>
      <c r="AC5" s="23">
        <f t="shared" si="11"/>
        <v>0.7875</v>
      </c>
    </row>
    <row r="6" spans="1:29" ht="17.25">
      <c r="A6" s="32">
        <f t="shared" si="0"/>
        <v>3</v>
      </c>
      <c r="B6" s="15" t="s">
        <v>96</v>
      </c>
      <c r="C6" s="16" t="s">
        <v>97</v>
      </c>
      <c r="D6" s="17">
        <v>656</v>
      </c>
      <c r="E6" s="18">
        <f t="shared" si="1"/>
        <v>0.82</v>
      </c>
      <c r="F6" s="20"/>
      <c r="G6" s="19"/>
      <c r="H6" s="17">
        <v>6</v>
      </c>
      <c r="I6" s="20">
        <v>15</v>
      </c>
      <c r="J6" s="20">
        <v>7</v>
      </c>
      <c r="K6" s="20">
        <v>1</v>
      </c>
      <c r="L6" s="20">
        <v>0</v>
      </c>
      <c r="M6" s="20">
        <v>0</v>
      </c>
      <c r="N6" s="20">
        <v>0</v>
      </c>
      <c r="O6" s="20">
        <v>0</v>
      </c>
      <c r="P6" s="20">
        <v>1</v>
      </c>
      <c r="Q6" s="20">
        <v>0</v>
      </c>
      <c r="R6" s="20">
        <f t="shared" si="2"/>
        <v>0</v>
      </c>
      <c r="S6" s="20">
        <f t="shared" si="3"/>
        <v>520</v>
      </c>
      <c r="T6" s="19">
        <f t="shared" si="4"/>
        <v>0.8666666666666667</v>
      </c>
      <c r="U6" s="21">
        <f t="shared" si="5"/>
        <v>0.8433333333333333</v>
      </c>
      <c r="V6" s="22"/>
      <c r="W6" s="23">
        <f t="shared" si="6"/>
        <v>0.82</v>
      </c>
      <c r="X6" s="23">
        <f t="shared" si="7"/>
        <v>0</v>
      </c>
      <c r="Y6" s="23">
        <f t="shared" si="8"/>
        <v>0.8666666666666667</v>
      </c>
      <c r="Z6" s="22"/>
      <c r="AA6" s="23">
        <f t="shared" si="9"/>
        <v>0.8666666666666667</v>
      </c>
      <c r="AB6" s="23">
        <f t="shared" si="10"/>
        <v>0.82</v>
      </c>
      <c r="AC6" s="23">
        <f t="shared" si="11"/>
        <v>0.8433333333333333</v>
      </c>
    </row>
    <row r="7" spans="1:29" ht="17.25">
      <c r="A7" s="32">
        <f t="shared" si="0"/>
        <v>4</v>
      </c>
      <c r="B7" s="15" t="s">
        <v>98</v>
      </c>
      <c r="C7" s="16" t="s">
        <v>97</v>
      </c>
      <c r="D7" s="17">
        <v>660</v>
      </c>
      <c r="E7" s="18">
        <f t="shared" si="1"/>
        <v>0.825</v>
      </c>
      <c r="F7" s="20"/>
      <c r="G7" s="19"/>
      <c r="H7" s="17">
        <v>4</v>
      </c>
      <c r="I7" s="20">
        <v>13</v>
      </c>
      <c r="J7" s="20">
        <v>11</v>
      </c>
      <c r="K7" s="20">
        <v>0</v>
      </c>
      <c r="L7" s="20">
        <v>1</v>
      </c>
      <c r="M7" s="20">
        <v>1</v>
      </c>
      <c r="N7" s="20">
        <v>0</v>
      </c>
      <c r="O7" s="20">
        <v>0</v>
      </c>
      <c r="P7" s="20">
        <v>0</v>
      </c>
      <c r="Q7" s="20">
        <v>0</v>
      </c>
      <c r="R7" s="20">
        <f t="shared" si="2"/>
        <v>0</v>
      </c>
      <c r="S7" s="20">
        <f t="shared" si="3"/>
        <v>512</v>
      </c>
      <c r="T7" s="19">
        <f t="shared" si="4"/>
        <v>0.8533333333333334</v>
      </c>
      <c r="U7" s="21">
        <f t="shared" si="5"/>
        <v>0.8391666666666666</v>
      </c>
      <c r="V7" s="22"/>
      <c r="W7" s="23">
        <f t="shared" si="6"/>
        <v>0.825</v>
      </c>
      <c r="X7" s="23">
        <f t="shared" si="7"/>
        <v>0</v>
      </c>
      <c r="Y7" s="23">
        <f t="shared" si="8"/>
        <v>0.8533333333333334</v>
      </c>
      <c r="Z7" s="22"/>
      <c r="AA7" s="23">
        <f t="shared" si="9"/>
        <v>0.8533333333333334</v>
      </c>
      <c r="AB7" s="23">
        <f t="shared" si="10"/>
        <v>0.825</v>
      </c>
      <c r="AC7" s="23">
        <f t="shared" si="11"/>
        <v>0.8391666666666666</v>
      </c>
    </row>
    <row r="8" spans="1:29" ht="17.25">
      <c r="A8" s="32">
        <f t="shared" si="0"/>
        <v>5</v>
      </c>
      <c r="B8" s="15" t="s">
        <v>99</v>
      </c>
      <c r="C8" s="16" t="s">
        <v>100</v>
      </c>
      <c r="D8" s="17"/>
      <c r="E8" s="18">
        <f t="shared" si="1"/>
        <v>0</v>
      </c>
      <c r="F8" s="20">
        <v>440</v>
      </c>
      <c r="G8" s="19">
        <f>F8/620</f>
        <v>0.7096774193548387</v>
      </c>
      <c r="H8" s="17">
        <v>2</v>
      </c>
      <c r="I8" s="20">
        <v>12</v>
      </c>
      <c r="J8" s="20">
        <v>14</v>
      </c>
      <c r="K8" s="20">
        <v>1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f t="shared" si="2"/>
        <v>0</v>
      </c>
      <c r="S8" s="20">
        <f t="shared" si="3"/>
        <v>506</v>
      </c>
      <c r="T8" s="19">
        <f t="shared" si="4"/>
        <v>0.8433333333333334</v>
      </c>
      <c r="U8" s="21">
        <f t="shared" si="5"/>
        <v>0.7765053763440861</v>
      </c>
      <c r="V8" s="22"/>
      <c r="W8" s="23">
        <f t="shared" si="6"/>
        <v>0</v>
      </c>
      <c r="X8" s="23">
        <f t="shared" si="7"/>
        <v>0.7096774193548387</v>
      </c>
      <c r="Y8" s="23">
        <f t="shared" si="8"/>
        <v>0.8433333333333334</v>
      </c>
      <c r="Z8" s="22"/>
      <c r="AA8" s="23">
        <f t="shared" si="9"/>
        <v>0.8433333333333334</v>
      </c>
      <c r="AB8" s="23">
        <f t="shared" si="10"/>
        <v>0.7096774193548387</v>
      </c>
      <c r="AC8" s="23">
        <f t="shared" si="11"/>
        <v>0.7765053763440861</v>
      </c>
    </row>
    <row r="9" spans="1:29" ht="17.25">
      <c r="A9" s="32">
        <f t="shared" si="0"/>
        <v>6</v>
      </c>
      <c r="B9" s="15" t="s">
        <v>101</v>
      </c>
      <c r="C9" s="16" t="s">
        <v>102</v>
      </c>
      <c r="D9" s="17"/>
      <c r="E9" s="18">
        <f t="shared" si="1"/>
        <v>0</v>
      </c>
      <c r="F9" s="20"/>
      <c r="G9" s="19"/>
      <c r="H9" s="17">
        <v>4</v>
      </c>
      <c r="I9" s="20">
        <v>12</v>
      </c>
      <c r="J9" s="20">
        <v>11</v>
      </c>
      <c r="K9" s="20">
        <v>0</v>
      </c>
      <c r="L9" s="20">
        <v>1</v>
      </c>
      <c r="M9" s="20">
        <v>1</v>
      </c>
      <c r="N9" s="20">
        <v>0</v>
      </c>
      <c r="O9" s="20">
        <v>0</v>
      </c>
      <c r="P9" s="20">
        <v>1</v>
      </c>
      <c r="Q9" s="20">
        <v>0</v>
      </c>
      <c r="R9" s="20">
        <f t="shared" si="2"/>
        <v>0</v>
      </c>
      <c r="S9" s="20">
        <f t="shared" si="3"/>
        <v>498</v>
      </c>
      <c r="T9" s="19">
        <f t="shared" si="4"/>
        <v>0.83</v>
      </c>
      <c r="U9" s="21">
        <f t="shared" si="5"/>
        <v>0.415</v>
      </c>
      <c r="V9" s="22"/>
      <c r="W9" s="23">
        <f t="shared" si="6"/>
        <v>0</v>
      </c>
      <c r="X9" s="23">
        <f t="shared" si="7"/>
        <v>0</v>
      </c>
      <c r="Y9" s="23">
        <f t="shared" si="8"/>
        <v>0.83</v>
      </c>
      <c r="Z9" s="22"/>
      <c r="AA9" s="23">
        <f t="shared" si="9"/>
        <v>0.83</v>
      </c>
      <c r="AB9" s="23">
        <f t="shared" si="10"/>
        <v>0</v>
      </c>
      <c r="AC9" s="23">
        <f t="shared" si="11"/>
        <v>0.415</v>
      </c>
    </row>
    <row r="10" spans="1:29" ht="17.25">
      <c r="A10" s="32">
        <f t="shared" si="0"/>
        <v>7</v>
      </c>
      <c r="B10" s="15" t="s">
        <v>103</v>
      </c>
      <c r="C10" s="16" t="s">
        <v>104</v>
      </c>
      <c r="D10" s="17">
        <v>632</v>
      </c>
      <c r="E10" s="18">
        <f t="shared" si="1"/>
        <v>0.79</v>
      </c>
      <c r="F10" s="20"/>
      <c r="G10" s="19"/>
      <c r="H10" s="17">
        <v>5</v>
      </c>
      <c r="I10" s="20">
        <v>6</v>
      </c>
      <c r="J10" s="20">
        <v>14</v>
      </c>
      <c r="K10" s="20">
        <v>1</v>
      </c>
      <c r="L10" s="20">
        <v>2</v>
      </c>
      <c r="M10" s="20">
        <v>2</v>
      </c>
      <c r="N10" s="20">
        <v>0</v>
      </c>
      <c r="O10" s="20">
        <v>0</v>
      </c>
      <c r="P10" s="20">
        <v>0</v>
      </c>
      <c r="Q10" s="20">
        <v>0</v>
      </c>
      <c r="R10" s="20">
        <f t="shared" si="2"/>
        <v>0</v>
      </c>
      <c r="S10" s="20">
        <f t="shared" si="3"/>
        <v>490</v>
      </c>
      <c r="T10" s="19">
        <f t="shared" si="4"/>
        <v>0.8166666666666667</v>
      </c>
      <c r="U10" s="21">
        <f t="shared" si="5"/>
        <v>0.8033333333333333</v>
      </c>
      <c r="V10" s="22"/>
      <c r="W10" s="23">
        <f t="shared" si="6"/>
        <v>0.79</v>
      </c>
      <c r="X10" s="23">
        <f t="shared" si="7"/>
        <v>0</v>
      </c>
      <c r="Y10" s="23">
        <f t="shared" si="8"/>
        <v>0.8166666666666667</v>
      </c>
      <c r="Z10" s="22"/>
      <c r="AA10" s="23">
        <f t="shared" si="9"/>
        <v>0.8166666666666667</v>
      </c>
      <c r="AB10" s="23">
        <f t="shared" si="10"/>
        <v>0.79</v>
      </c>
      <c r="AC10" s="23">
        <f t="shared" si="11"/>
        <v>0.8033333333333333</v>
      </c>
    </row>
    <row r="11" spans="1:29" ht="17.25">
      <c r="A11" s="32">
        <f t="shared" si="0"/>
        <v>8</v>
      </c>
      <c r="B11" s="15" t="s">
        <v>105</v>
      </c>
      <c r="C11" s="16" t="s">
        <v>104</v>
      </c>
      <c r="D11" s="17">
        <v>638</v>
      </c>
      <c r="E11" s="18">
        <f>D11/800</f>
        <v>0.7975</v>
      </c>
      <c r="F11" s="20"/>
      <c r="G11" s="19"/>
      <c r="H11" s="17">
        <v>3</v>
      </c>
      <c r="I11" s="20">
        <v>9</v>
      </c>
      <c r="J11" s="20">
        <v>12</v>
      </c>
      <c r="K11" s="20">
        <v>1</v>
      </c>
      <c r="L11" s="20">
        <v>0</v>
      </c>
      <c r="M11" s="20">
        <v>4</v>
      </c>
      <c r="N11" s="20">
        <v>0</v>
      </c>
      <c r="O11" s="20">
        <v>0</v>
      </c>
      <c r="P11" s="20">
        <v>0</v>
      </c>
      <c r="Q11" s="20">
        <v>1</v>
      </c>
      <c r="R11" s="20">
        <f>IF(H11+I11+J11+K11+L11+M11+N11+O11+P11+Q11=30,"ok","hiba")</f>
        <v>0</v>
      </c>
      <c r="S11" s="20">
        <f>H11*20+I11*18+J11*16+K11*14+L11*12+M11*10+N11*8+O11*6+P11*4</f>
        <v>468</v>
      </c>
      <c r="T11" s="19">
        <f>S11/600</f>
        <v>0.78</v>
      </c>
      <c r="U11" s="21">
        <f>AC11</f>
        <v>0.7887500000000001</v>
      </c>
      <c r="V11" s="22"/>
      <c r="W11" s="23">
        <f>E11</f>
        <v>0.7975</v>
      </c>
      <c r="X11" s="23">
        <f>G11</f>
        <v>0</v>
      </c>
      <c r="Y11" s="23">
        <f>T11</f>
        <v>0.78</v>
      </c>
      <c r="Z11" s="22"/>
      <c r="AA11" s="23">
        <f>LARGE(W11:Y11,1)</f>
        <v>0.7975</v>
      </c>
      <c r="AB11" s="23">
        <f>LARGE(W11:Y11,2)</f>
        <v>0.78</v>
      </c>
      <c r="AC11" s="23">
        <f>SUM(AA11:AB11)/2</f>
        <v>0.7887500000000001</v>
      </c>
    </row>
    <row r="12" spans="1:29" ht="17.25">
      <c r="A12" s="32">
        <f t="shared" si="0"/>
        <v>9</v>
      </c>
      <c r="B12" s="15" t="s">
        <v>106</v>
      </c>
      <c r="C12" s="16" t="s">
        <v>107</v>
      </c>
      <c r="D12" s="17">
        <v>580</v>
      </c>
      <c r="E12" s="18">
        <f t="shared" si="1"/>
        <v>0.725</v>
      </c>
      <c r="F12" s="20">
        <v>444</v>
      </c>
      <c r="G12" s="19">
        <f>F12/620</f>
        <v>0.7161290322580646</v>
      </c>
      <c r="H12" s="17">
        <v>3</v>
      </c>
      <c r="I12" s="20">
        <v>5</v>
      </c>
      <c r="J12" s="20">
        <v>18</v>
      </c>
      <c r="K12" s="20">
        <v>0</v>
      </c>
      <c r="L12" s="20">
        <v>1</v>
      </c>
      <c r="M12" s="20">
        <v>1</v>
      </c>
      <c r="N12" s="20">
        <v>1</v>
      </c>
      <c r="O12" s="20">
        <v>0</v>
      </c>
      <c r="P12" s="20">
        <v>0</v>
      </c>
      <c r="Q12" s="20">
        <v>1</v>
      </c>
      <c r="R12" s="20">
        <f t="shared" si="2"/>
        <v>0</v>
      </c>
      <c r="S12" s="20">
        <f t="shared" si="3"/>
        <v>468</v>
      </c>
      <c r="T12" s="19">
        <f t="shared" si="4"/>
        <v>0.78</v>
      </c>
      <c r="U12" s="21">
        <f t="shared" si="5"/>
        <v>0.7525</v>
      </c>
      <c r="V12" s="22"/>
      <c r="W12" s="23">
        <f t="shared" si="6"/>
        <v>0.725</v>
      </c>
      <c r="X12" s="23">
        <f t="shared" si="7"/>
        <v>0.7161290322580646</v>
      </c>
      <c r="Y12" s="23">
        <f t="shared" si="8"/>
        <v>0.78</v>
      </c>
      <c r="Z12" s="22"/>
      <c r="AA12" s="23">
        <f t="shared" si="9"/>
        <v>0.78</v>
      </c>
      <c r="AB12" s="23">
        <f t="shared" si="10"/>
        <v>0.725</v>
      </c>
      <c r="AC12" s="23">
        <f t="shared" si="11"/>
        <v>0.7525</v>
      </c>
    </row>
    <row r="13" spans="1:29" ht="17.25">
      <c r="A13" s="32">
        <f t="shared" si="0"/>
        <v>10</v>
      </c>
      <c r="B13" s="15" t="s">
        <v>108</v>
      </c>
      <c r="C13" s="16" t="s">
        <v>104</v>
      </c>
      <c r="D13" s="17">
        <v>612</v>
      </c>
      <c r="E13" s="18">
        <f t="shared" si="1"/>
        <v>0.765</v>
      </c>
      <c r="F13" s="20"/>
      <c r="G13" s="19"/>
      <c r="H13" s="17">
        <v>3</v>
      </c>
      <c r="I13" s="20">
        <v>6</v>
      </c>
      <c r="J13" s="20">
        <v>14</v>
      </c>
      <c r="K13" s="20">
        <v>0</v>
      </c>
      <c r="L13" s="20">
        <v>2</v>
      </c>
      <c r="M13" s="20">
        <v>5</v>
      </c>
      <c r="N13" s="20">
        <v>0</v>
      </c>
      <c r="O13" s="20">
        <v>0</v>
      </c>
      <c r="P13" s="20">
        <v>0</v>
      </c>
      <c r="Q13" s="20">
        <v>0</v>
      </c>
      <c r="R13" s="20">
        <f t="shared" si="2"/>
        <v>0</v>
      </c>
      <c r="S13" s="20">
        <f t="shared" si="3"/>
        <v>466</v>
      </c>
      <c r="T13" s="19">
        <f t="shared" si="4"/>
        <v>0.7766666666666666</v>
      </c>
      <c r="U13" s="21">
        <f t="shared" si="5"/>
        <v>0.7708333333333333</v>
      </c>
      <c r="V13" s="22"/>
      <c r="W13" s="23">
        <f t="shared" si="6"/>
        <v>0.765</v>
      </c>
      <c r="X13" s="23">
        <f t="shared" si="7"/>
        <v>0</v>
      </c>
      <c r="Y13" s="23">
        <f t="shared" si="8"/>
        <v>0.7766666666666666</v>
      </c>
      <c r="Z13" s="22"/>
      <c r="AA13" s="23">
        <f t="shared" si="9"/>
        <v>0.7766666666666666</v>
      </c>
      <c r="AB13" s="23">
        <f t="shared" si="10"/>
        <v>0.765</v>
      </c>
      <c r="AC13" s="23">
        <f t="shared" si="11"/>
        <v>0.7708333333333333</v>
      </c>
    </row>
    <row r="14" spans="1:29" ht="17.25">
      <c r="A14" s="32">
        <f t="shared" si="0"/>
        <v>11</v>
      </c>
      <c r="B14" s="15" t="s">
        <v>109</v>
      </c>
      <c r="C14" s="16" t="s">
        <v>69</v>
      </c>
      <c r="D14" s="17"/>
      <c r="E14" s="18">
        <f t="shared" si="1"/>
        <v>0</v>
      </c>
      <c r="F14" s="20">
        <v>444</v>
      </c>
      <c r="G14" s="19">
        <f>F14/620</f>
        <v>0.7161290322580646</v>
      </c>
      <c r="H14" s="17">
        <v>2</v>
      </c>
      <c r="I14" s="20">
        <v>6</v>
      </c>
      <c r="J14" s="20">
        <v>16</v>
      </c>
      <c r="K14" s="20">
        <v>1</v>
      </c>
      <c r="L14" s="20">
        <v>0</v>
      </c>
      <c r="M14" s="20">
        <v>3</v>
      </c>
      <c r="N14" s="20">
        <v>0</v>
      </c>
      <c r="O14" s="20">
        <v>0</v>
      </c>
      <c r="P14" s="20">
        <v>2</v>
      </c>
      <c r="Q14" s="20">
        <v>0</v>
      </c>
      <c r="R14" s="20">
        <f t="shared" si="2"/>
        <v>0</v>
      </c>
      <c r="S14" s="20">
        <f t="shared" si="3"/>
        <v>456</v>
      </c>
      <c r="T14" s="19">
        <f t="shared" si="4"/>
        <v>0.76</v>
      </c>
      <c r="U14" s="21">
        <f t="shared" si="5"/>
        <v>0.7380645161290322</v>
      </c>
      <c r="V14" s="22"/>
      <c r="W14" s="23">
        <f t="shared" si="6"/>
        <v>0</v>
      </c>
      <c r="X14" s="23">
        <f t="shared" si="7"/>
        <v>0.7161290322580646</v>
      </c>
      <c r="Y14" s="23">
        <f t="shared" si="8"/>
        <v>0.76</v>
      </c>
      <c r="Z14" s="22"/>
      <c r="AA14" s="23">
        <f t="shared" si="9"/>
        <v>0.76</v>
      </c>
      <c r="AB14" s="23">
        <f t="shared" si="10"/>
        <v>0.7161290322580646</v>
      </c>
      <c r="AC14" s="23">
        <f t="shared" si="11"/>
        <v>0.7380645161290322</v>
      </c>
    </row>
    <row r="15" spans="1:29" ht="17.25">
      <c r="A15" s="32">
        <f t="shared" si="0"/>
        <v>12</v>
      </c>
      <c r="B15" s="15" t="s">
        <v>110</v>
      </c>
      <c r="C15" s="16" t="s">
        <v>97</v>
      </c>
      <c r="D15" s="17">
        <v>614</v>
      </c>
      <c r="E15" s="18">
        <f t="shared" si="1"/>
        <v>0.7675</v>
      </c>
      <c r="F15" s="20"/>
      <c r="G15" s="19"/>
      <c r="H15" s="17">
        <v>1</v>
      </c>
      <c r="I15" s="20">
        <v>7</v>
      </c>
      <c r="J15" s="20">
        <v>13</v>
      </c>
      <c r="K15" s="20">
        <v>0</v>
      </c>
      <c r="L15" s="20">
        <v>3</v>
      </c>
      <c r="M15" s="20">
        <v>5</v>
      </c>
      <c r="N15" s="20">
        <v>0</v>
      </c>
      <c r="O15" s="20">
        <v>1</v>
      </c>
      <c r="P15" s="20">
        <v>0</v>
      </c>
      <c r="Q15" s="20">
        <v>0</v>
      </c>
      <c r="R15" s="20">
        <f t="shared" si="2"/>
        <v>0</v>
      </c>
      <c r="S15" s="20">
        <f t="shared" si="3"/>
        <v>446</v>
      </c>
      <c r="T15" s="19">
        <f t="shared" si="4"/>
        <v>0.7433333333333333</v>
      </c>
      <c r="U15" s="21">
        <f t="shared" si="5"/>
        <v>0.7554166666666666</v>
      </c>
      <c r="V15" s="22"/>
      <c r="W15" s="23">
        <f t="shared" si="6"/>
        <v>0.7675</v>
      </c>
      <c r="X15" s="23">
        <f t="shared" si="7"/>
        <v>0</v>
      </c>
      <c r="Y15" s="23">
        <f t="shared" si="8"/>
        <v>0.7433333333333333</v>
      </c>
      <c r="Z15" s="22"/>
      <c r="AA15" s="23">
        <f t="shared" si="9"/>
        <v>0.7675</v>
      </c>
      <c r="AB15" s="23">
        <f t="shared" si="10"/>
        <v>0.7433333333333333</v>
      </c>
      <c r="AC15" s="23">
        <f t="shared" si="11"/>
        <v>0.7554166666666666</v>
      </c>
    </row>
    <row r="16" spans="1:29" ht="17.25">
      <c r="A16" s="32">
        <f t="shared" si="0"/>
        <v>13</v>
      </c>
      <c r="B16" s="15" t="s">
        <v>111</v>
      </c>
      <c r="C16" s="16" t="s">
        <v>19</v>
      </c>
      <c r="D16" s="17">
        <v>630</v>
      </c>
      <c r="E16" s="18">
        <f t="shared" si="1"/>
        <v>0.7875</v>
      </c>
      <c r="F16" s="20">
        <v>448</v>
      </c>
      <c r="G16" s="19">
        <f>F16/620</f>
        <v>0.7225806451612903</v>
      </c>
      <c r="H16" s="17">
        <v>4</v>
      </c>
      <c r="I16" s="20">
        <v>5</v>
      </c>
      <c r="J16" s="20">
        <v>14</v>
      </c>
      <c r="K16" s="20">
        <v>0</v>
      </c>
      <c r="L16" s="20">
        <v>1</v>
      </c>
      <c r="M16" s="20">
        <v>2</v>
      </c>
      <c r="N16" s="20">
        <v>1</v>
      </c>
      <c r="O16" s="20">
        <v>0</v>
      </c>
      <c r="P16" s="20">
        <v>2</v>
      </c>
      <c r="Q16" s="20">
        <v>1</v>
      </c>
      <c r="R16" s="20">
        <f t="shared" si="2"/>
        <v>0</v>
      </c>
      <c r="S16" s="20">
        <f t="shared" si="3"/>
        <v>442</v>
      </c>
      <c r="T16" s="19">
        <f t="shared" si="4"/>
        <v>0.7366666666666667</v>
      </c>
      <c r="U16" s="21">
        <f t="shared" si="5"/>
        <v>0.7620833333333333</v>
      </c>
      <c r="V16" s="22"/>
      <c r="W16" s="23">
        <f t="shared" si="6"/>
        <v>0.7875</v>
      </c>
      <c r="X16" s="23">
        <f t="shared" si="7"/>
        <v>0.7225806451612903</v>
      </c>
      <c r="Y16" s="23">
        <f t="shared" si="8"/>
        <v>0.7366666666666667</v>
      </c>
      <c r="Z16" s="22"/>
      <c r="AA16" s="23">
        <f t="shared" si="9"/>
        <v>0.7875</v>
      </c>
      <c r="AB16" s="23">
        <f t="shared" si="10"/>
        <v>0.7366666666666667</v>
      </c>
      <c r="AC16" s="23">
        <f t="shared" si="11"/>
        <v>0.7620833333333333</v>
      </c>
    </row>
    <row r="17" spans="1:29" ht="17.25">
      <c r="A17" s="32">
        <f t="shared" si="0"/>
        <v>14</v>
      </c>
      <c r="B17" s="15" t="s">
        <v>112</v>
      </c>
      <c r="C17" s="16" t="s">
        <v>65</v>
      </c>
      <c r="D17" s="17"/>
      <c r="E17" s="18">
        <f t="shared" si="1"/>
        <v>0</v>
      </c>
      <c r="F17" s="20">
        <v>444</v>
      </c>
      <c r="G17" s="19">
        <f>F17/620</f>
        <v>0.7161290322580646</v>
      </c>
      <c r="H17" s="17">
        <v>3</v>
      </c>
      <c r="I17" s="20">
        <v>5</v>
      </c>
      <c r="J17" s="20">
        <v>13</v>
      </c>
      <c r="K17" s="20">
        <v>0</v>
      </c>
      <c r="L17" s="20">
        <v>2</v>
      </c>
      <c r="M17" s="20">
        <v>5</v>
      </c>
      <c r="N17" s="20">
        <v>0</v>
      </c>
      <c r="O17" s="20">
        <v>0</v>
      </c>
      <c r="P17" s="20">
        <v>1</v>
      </c>
      <c r="Q17" s="20">
        <v>1</v>
      </c>
      <c r="R17" s="20">
        <f t="shared" si="2"/>
        <v>0</v>
      </c>
      <c r="S17" s="20">
        <f t="shared" si="3"/>
        <v>436</v>
      </c>
      <c r="T17" s="19">
        <f t="shared" si="4"/>
        <v>0.7266666666666667</v>
      </c>
      <c r="U17" s="21">
        <f t="shared" si="5"/>
        <v>0.7213978494623656</v>
      </c>
      <c r="V17" s="22"/>
      <c r="W17" s="23">
        <f t="shared" si="6"/>
        <v>0</v>
      </c>
      <c r="X17" s="23">
        <f t="shared" si="7"/>
        <v>0.7161290322580646</v>
      </c>
      <c r="Y17" s="23">
        <f t="shared" si="8"/>
        <v>0.7266666666666667</v>
      </c>
      <c r="Z17" s="22"/>
      <c r="AA17" s="23">
        <f t="shared" si="9"/>
        <v>0.7266666666666667</v>
      </c>
      <c r="AB17" s="23">
        <f t="shared" si="10"/>
        <v>0.7161290322580646</v>
      </c>
      <c r="AC17" s="23">
        <f t="shared" si="11"/>
        <v>0.7213978494623656</v>
      </c>
    </row>
    <row r="18" spans="1:29" ht="17.25">
      <c r="A18" s="32">
        <f t="shared" si="0"/>
        <v>15</v>
      </c>
      <c r="B18" s="15" t="s">
        <v>113</v>
      </c>
      <c r="C18" s="16" t="s">
        <v>19</v>
      </c>
      <c r="D18" s="17"/>
      <c r="E18" s="18">
        <f t="shared" si="1"/>
        <v>0</v>
      </c>
      <c r="F18" s="20"/>
      <c r="G18" s="19"/>
      <c r="H18" s="17">
        <v>0</v>
      </c>
      <c r="I18" s="20">
        <v>4</v>
      </c>
      <c r="J18" s="20">
        <v>17</v>
      </c>
      <c r="K18" s="20">
        <v>0</v>
      </c>
      <c r="L18" s="20">
        <v>3</v>
      </c>
      <c r="M18" s="20">
        <v>3</v>
      </c>
      <c r="N18" s="20">
        <v>0</v>
      </c>
      <c r="O18" s="20">
        <v>2</v>
      </c>
      <c r="P18" s="20">
        <v>0</v>
      </c>
      <c r="Q18" s="20">
        <v>1</v>
      </c>
      <c r="R18" s="20">
        <f t="shared" si="2"/>
        <v>0</v>
      </c>
      <c r="S18" s="20">
        <f t="shared" si="3"/>
        <v>422</v>
      </c>
      <c r="T18" s="19">
        <f t="shared" si="4"/>
        <v>0.7033333333333334</v>
      </c>
      <c r="U18" s="21">
        <f t="shared" si="5"/>
        <v>0.3516666666666667</v>
      </c>
      <c r="V18" s="22"/>
      <c r="W18" s="23">
        <f t="shared" si="6"/>
        <v>0</v>
      </c>
      <c r="X18" s="23">
        <f t="shared" si="7"/>
        <v>0</v>
      </c>
      <c r="Y18" s="23">
        <f t="shared" si="8"/>
        <v>0.7033333333333334</v>
      </c>
      <c r="Z18" s="22"/>
      <c r="AA18" s="23">
        <f t="shared" si="9"/>
        <v>0.7033333333333334</v>
      </c>
      <c r="AB18" s="23">
        <f t="shared" si="10"/>
        <v>0</v>
      </c>
      <c r="AC18" s="23">
        <f t="shared" si="11"/>
        <v>0.3516666666666667</v>
      </c>
    </row>
    <row r="19" spans="1:29" ht="17.25">
      <c r="A19" s="32">
        <f t="shared" si="0"/>
        <v>16</v>
      </c>
      <c r="B19" s="15" t="s">
        <v>114</v>
      </c>
      <c r="C19" s="16" t="s">
        <v>17</v>
      </c>
      <c r="D19" s="17">
        <v>520</v>
      </c>
      <c r="E19" s="18">
        <f t="shared" si="1"/>
        <v>0.65</v>
      </c>
      <c r="F19" s="20">
        <v>446</v>
      </c>
      <c r="G19" s="19">
        <f>F19/620</f>
        <v>0.7193548387096774</v>
      </c>
      <c r="H19" s="17">
        <v>1</v>
      </c>
      <c r="I19" s="20">
        <v>2</v>
      </c>
      <c r="J19" s="20">
        <v>14</v>
      </c>
      <c r="K19" s="20">
        <v>2</v>
      </c>
      <c r="L19" s="20">
        <v>1</v>
      </c>
      <c r="M19" s="20">
        <v>5</v>
      </c>
      <c r="N19" s="20">
        <v>1</v>
      </c>
      <c r="O19" s="20">
        <v>0</v>
      </c>
      <c r="P19" s="20">
        <v>2</v>
      </c>
      <c r="Q19" s="20">
        <v>2</v>
      </c>
      <c r="R19" s="20">
        <f t="shared" si="2"/>
        <v>0</v>
      </c>
      <c r="S19" s="20">
        <f t="shared" si="3"/>
        <v>386</v>
      </c>
      <c r="T19" s="19">
        <f t="shared" si="4"/>
        <v>0.6433333333333333</v>
      </c>
      <c r="U19" s="21">
        <f t="shared" si="5"/>
        <v>0.6846774193548387</v>
      </c>
      <c r="V19" s="22"/>
      <c r="W19" s="23">
        <f t="shared" si="6"/>
        <v>0.65</v>
      </c>
      <c r="X19" s="23">
        <f t="shared" si="7"/>
        <v>0.7193548387096774</v>
      </c>
      <c r="Y19" s="23">
        <f t="shared" si="8"/>
        <v>0.6433333333333333</v>
      </c>
      <c r="Z19" s="22"/>
      <c r="AA19" s="23">
        <f t="shared" si="9"/>
        <v>0.7193548387096774</v>
      </c>
      <c r="AB19" s="23">
        <f t="shared" si="10"/>
        <v>0.65</v>
      </c>
      <c r="AC19" s="23">
        <f t="shared" si="11"/>
        <v>0.6846774193548387</v>
      </c>
    </row>
    <row r="20" spans="1:29" ht="17.25">
      <c r="A20" s="32">
        <f t="shared" si="0"/>
        <v>17</v>
      </c>
      <c r="B20" s="15" t="s">
        <v>115</v>
      </c>
      <c r="C20" s="16" t="s">
        <v>69</v>
      </c>
      <c r="D20" s="17"/>
      <c r="E20" s="18">
        <f t="shared" si="1"/>
        <v>0</v>
      </c>
      <c r="F20" s="17">
        <v>286</v>
      </c>
      <c r="G20" s="18">
        <f>F20/620</f>
        <v>0.4612903225806452</v>
      </c>
      <c r="H20" s="17">
        <v>1</v>
      </c>
      <c r="I20" s="20">
        <v>3</v>
      </c>
      <c r="J20" s="20">
        <v>12</v>
      </c>
      <c r="K20" s="20">
        <v>1</v>
      </c>
      <c r="L20" s="20">
        <v>4</v>
      </c>
      <c r="M20" s="20">
        <v>4</v>
      </c>
      <c r="N20" s="20">
        <v>0</v>
      </c>
      <c r="O20" s="20">
        <v>0</v>
      </c>
      <c r="P20" s="20">
        <v>2</v>
      </c>
      <c r="Q20" s="20">
        <v>3</v>
      </c>
      <c r="R20" s="20">
        <f t="shared" si="2"/>
        <v>0</v>
      </c>
      <c r="S20" s="20">
        <f t="shared" si="3"/>
        <v>376</v>
      </c>
      <c r="T20" s="19">
        <f t="shared" si="4"/>
        <v>0.6266666666666667</v>
      </c>
      <c r="U20" s="21">
        <f t="shared" si="5"/>
        <v>0.5439784946236559</v>
      </c>
      <c r="V20" s="22"/>
      <c r="W20" s="23">
        <f t="shared" si="6"/>
        <v>0</v>
      </c>
      <c r="X20" s="23">
        <f t="shared" si="7"/>
        <v>0.4612903225806452</v>
      </c>
      <c r="Y20" s="23">
        <f t="shared" si="8"/>
        <v>0.6266666666666667</v>
      </c>
      <c r="Z20" s="22"/>
      <c r="AA20" s="23">
        <f t="shared" si="9"/>
        <v>0.6266666666666667</v>
      </c>
      <c r="AB20" s="23">
        <f t="shared" si="10"/>
        <v>0.4612903225806452</v>
      </c>
      <c r="AC20" s="23">
        <f t="shared" si="11"/>
        <v>0.5439784946236559</v>
      </c>
    </row>
    <row r="21" spans="1:29" ht="17.25">
      <c r="A21" s="32">
        <f t="shared" si="0"/>
        <v>18</v>
      </c>
      <c r="B21" s="15" t="s">
        <v>116</v>
      </c>
      <c r="C21" s="16" t="s">
        <v>117</v>
      </c>
      <c r="D21" s="17">
        <v>498</v>
      </c>
      <c r="E21" s="18">
        <f t="shared" si="1"/>
        <v>0.6225</v>
      </c>
      <c r="F21" s="17"/>
      <c r="G21" s="18"/>
      <c r="H21" s="17">
        <v>2</v>
      </c>
      <c r="I21" s="20">
        <v>2</v>
      </c>
      <c r="J21" s="20">
        <v>15</v>
      </c>
      <c r="K21" s="20">
        <v>2</v>
      </c>
      <c r="L21" s="20">
        <v>0</v>
      </c>
      <c r="M21" s="20">
        <v>1</v>
      </c>
      <c r="N21" s="20">
        <v>0</v>
      </c>
      <c r="O21" s="20">
        <v>0</v>
      </c>
      <c r="P21" s="20">
        <v>5</v>
      </c>
      <c r="Q21" s="20">
        <v>3</v>
      </c>
      <c r="R21" s="20">
        <f t="shared" si="2"/>
        <v>0</v>
      </c>
      <c r="S21" s="20">
        <f t="shared" si="3"/>
        <v>374</v>
      </c>
      <c r="T21" s="19">
        <f t="shared" si="4"/>
        <v>0.6233333333333333</v>
      </c>
      <c r="U21" s="21">
        <f t="shared" si="5"/>
        <v>0.6229166666666667</v>
      </c>
      <c r="V21" s="22"/>
      <c r="W21" s="23">
        <f t="shared" si="6"/>
        <v>0.6225</v>
      </c>
      <c r="X21" s="23">
        <f t="shared" si="7"/>
        <v>0</v>
      </c>
      <c r="Y21" s="23">
        <f t="shared" si="8"/>
        <v>0.6233333333333333</v>
      </c>
      <c r="Z21" s="22"/>
      <c r="AA21" s="23">
        <f t="shared" si="9"/>
        <v>0.6233333333333333</v>
      </c>
      <c r="AB21" s="23">
        <f t="shared" si="10"/>
        <v>0.6225</v>
      </c>
      <c r="AC21" s="23">
        <f t="shared" si="11"/>
        <v>0.6229166666666667</v>
      </c>
    </row>
    <row r="22" spans="1:29" ht="17.25">
      <c r="A22" s="32">
        <f t="shared" si="0"/>
        <v>19</v>
      </c>
      <c r="B22" s="15" t="s">
        <v>118</v>
      </c>
      <c r="C22" s="16" t="s">
        <v>119</v>
      </c>
      <c r="D22" s="17">
        <v>426</v>
      </c>
      <c r="E22" s="18">
        <f t="shared" si="1"/>
        <v>0.5325</v>
      </c>
      <c r="F22" s="17"/>
      <c r="G22" s="18"/>
      <c r="H22" s="17">
        <v>1</v>
      </c>
      <c r="I22" s="20">
        <v>2</v>
      </c>
      <c r="J22" s="20">
        <v>8</v>
      </c>
      <c r="K22" s="20">
        <v>1</v>
      </c>
      <c r="L22" s="20">
        <v>2</v>
      </c>
      <c r="M22" s="20">
        <v>3</v>
      </c>
      <c r="N22" s="20">
        <v>0</v>
      </c>
      <c r="O22" s="20">
        <v>4</v>
      </c>
      <c r="P22" s="20">
        <v>3</v>
      </c>
      <c r="Q22" s="20">
        <v>6</v>
      </c>
      <c r="R22" s="20">
        <f t="shared" si="2"/>
        <v>0</v>
      </c>
      <c r="S22" s="20">
        <f t="shared" si="3"/>
        <v>288</v>
      </c>
      <c r="T22" s="19">
        <f t="shared" si="4"/>
        <v>0.48</v>
      </c>
      <c r="U22" s="21">
        <f t="shared" si="5"/>
        <v>0.50625</v>
      </c>
      <c r="V22" s="22"/>
      <c r="W22" s="23">
        <f t="shared" si="6"/>
        <v>0.5325</v>
      </c>
      <c r="X22" s="23">
        <f t="shared" si="7"/>
        <v>0</v>
      </c>
      <c r="Y22" s="23">
        <f t="shared" si="8"/>
        <v>0.48</v>
      </c>
      <c r="Z22" s="22"/>
      <c r="AA22" s="23">
        <f t="shared" si="9"/>
        <v>0.5325</v>
      </c>
      <c r="AB22" s="23">
        <f t="shared" si="10"/>
        <v>0.48</v>
      </c>
      <c r="AC22" s="23">
        <f t="shared" si="11"/>
        <v>0.50625</v>
      </c>
    </row>
    <row r="23" spans="1:29" s="26" customFormat="1" ht="17.25">
      <c r="A23" s="32">
        <f t="shared" si="0"/>
        <v>20</v>
      </c>
      <c r="B23" s="15" t="s">
        <v>120</v>
      </c>
      <c r="C23" s="16" t="s">
        <v>19</v>
      </c>
      <c r="D23" s="17">
        <v>288</v>
      </c>
      <c r="E23" s="18">
        <f t="shared" si="1"/>
        <v>0.36</v>
      </c>
      <c r="F23" s="17"/>
      <c r="G23" s="18"/>
      <c r="H23" s="17">
        <v>2</v>
      </c>
      <c r="I23" s="20">
        <v>1</v>
      </c>
      <c r="J23" s="20">
        <v>10</v>
      </c>
      <c r="K23" s="20">
        <v>0</v>
      </c>
      <c r="L23" s="20">
        <v>0</v>
      </c>
      <c r="M23" s="20">
        <v>4</v>
      </c>
      <c r="N23" s="20">
        <v>0</v>
      </c>
      <c r="O23" s="20">
        <v>0</v>
      </c>
      <c r="P23" s="20">
        <v>2</v>
      </c>
      <c r="Q23" s="20">
        <v>11</v>
      </c>
      <c r="R23" s="20">
        <f t="shared" si="2"/>
        <v>0</v>
      </c>
      <c r="S23" s="20">
        <f t="shared" si="3"/>
        <v>266</v>
      </c>
      <c r="T23" s="19">
        <f t="shared" si="4"/>
        <v>0.44333333333333336</v>
      </c>
      <c r="U23" s="21">
        <f t="shared" si="5"/>
        <v>0.40166666666666667</v>
      </c>
      <c r="V23" s="24"/>
      <c r="W23" s="25">
        <f t="shared" si="6"/>
        <v>0.36</v>
      </c>
      <c r="X23" s="25">
        <f t="shared" si="7"/>
        <v>0</v>
      </c>
      <c r="Y23" s="25">
        <f t="shared" si="8"/>
        <v>0.44333333333333336</v>
      </c>
      <c r="Z23" s="24"/>
      <c r="AA23" s="25">
        <f t="shared" si="9"/>
        <v>0.44333333333333336</v>
      </c>
      <c r="AB23" s="25">
        <f t="shared" si="10"/>
        <v>0.36</v>
      </c>
      <c r="AC23" s="25">
        <f t="shared" si="11"/>
        <v>0.40166666666666667</v>
      </c>
    </row>
    <row r="24" spans="2:29" s="30" customFormat="1" ht="17.25">
      <c r="B24" s="27"/>
      <c r="C24" s="27"/>
      <c r="D24" s="28"/>
      <c r="E24" s="29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9"/>
      <c r="X24" s="29"/>
      <c r="Y24" s="29"/>
      <c r="Z24" s="28"/>
      <c r="AA24" s="29"/>
      <c r="AB24" s="29"/>
      <c r="AC24" s="29"/>
    </row>
    <row r="25" spans="2:29" s="30" customFormat="1" ht="17.25">
      <c r="B25" s="27"/>
      <c r="C25" s="27"/>
      <c r="D25" s="28"/>
      <c r="E25" s="29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9"/>
      <c r="X25" s="29"/>
      <c r="Y25" s="29"/>
      <c r="Z25" s="28"/>
      <c r="AA25" s="29"/>
      <c r="AB25" s="29"/>
      <c r="AC25" s="29"/>
    </row>
    <row r="26" spans="2:29" s="30" customFormat="1" ht="17.25">
      <c r="B26" s="27"/>
      <c r="C26" s="27"/>
      <c r="D26" s="28"/>
      <c r="E26" s="29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9"/>
      <c r="X26" s="29"/>
      <c r="Y26" s="29"/>
      <c r="Z26" s="28"/>
      <c r="AA26" s="29"/>
      <c r="AB26" s="29"/>
      <c r="AC26" s="29"/>
    </row>
    <row r="27" spans="2:29" s="30" customFormat="1" ht="17.25">
      <c r="B27" s="27"/>
      <c r="C27" s="27"/>
      <c r="D27" s="28"/>
      <c r="E27" s="29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9"/>
      <c r="X27" s="29"/>
      <c r="Y27" s="29"/>
      <c r="Z27" s="28"/>
      <c r="AA27" s="29"/>
      <c r="AB27" s="29"/>
      <c r="AC27" s="29"/>
    </row>
    <row r="28" spans="2:29" s="30" customFormat="1" ht="17.25">
      <c r="B28" s="27"/>
      <c r="C28" s="27"/>
      <c r="D28" s="28"/>
      <c r="E28" s="29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9"/>
      <c r="X28" s="29"/>
      <c r="Y28" s="29"/>
      <c r="Z28" s="28"/>
      <c r="AA28" s="29"/>
      <c r="AB28" s="29"/>
      <c r="AC28" s="29"/>
    </row>
    <row r="29" spans="2:29" s="30" customFormat="1" ht="17.25">
      <c r="B29" s="27"/>
      <c r="C29" s="27"/>
      <c r="D29" s="28"/>
      <c r="E29" s="29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8"/>
      <c r="W29" s="29"/>
      <c r="X29" s="29"/>
      <c r="Y29" s="29"/>
      <c r="Z29" s="28"/>
      <c r="AA29" s="29"/>
      <c r="AB29" s="29"/>
      <c r="AC29" s="29"/>
    </row>
    <row r="30" spans="2:29" s="30" customFormat="1" ht="17.25">
      <c r="B30" s="27"/>
      <c r="C30" s="27"/>
      <c r="D30" s="28"/>
      <c r="E30" s="29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9"/>
      <c r="X30" s="29"/>
      <c r="Y30" s="29"/>
      <c r="Z30" s="28"/>
      <c r="AA30" s="29"/>
      <c r="AB30" s="29"/>
      <c r="AC30" s="29"/>
    </row>
    <row r="31" spans="2:29" s="30" customFormat="1" ht="17.25">
      <c r="B31" s="27"/>
      <c r="C31" s="27"/>
      <c r="D31" s="28"/>
      <c r="E31" s="29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9"/>
      <c r="X31" s="29"/>
      <c r="Y31" s="29"/>
      <c r="Z31" s="28"/>
      <c r="AA31" s="29"/>
      <c r="AB31" s="29"/>
      <c r="AC31" s="29"/>
    </row>
    <row r="32" spans="2:29" s="30" customFormat="1" ht="17.25">
      <c r="B32" s="27"/>
      <c r="C32" s="27"/>
      <c r="D32" s="28"/>
      <c r="E32" s="29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9"/>
      <c r="X32" s="29"/>
      <c r="Y32" s="29"/>
      <c r="Z32" s="28"/>
      <c r="AA32" s="29"/>
      <c r="AB32" s="29"/>
      <c r="AC32" s="29"/>
    </row>
    <row r="33" spans="2:29" s="30" customFormat="1" ht="17.25">
      <c r="B33" s="27"/>
      <c r="C33" s="27"/>
      <c r="D33" s="28"/>
      <c r="E33" s="29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9"/>
      <c r="X33" s="29"/>
      <c r="Y33" s="29"/>
      <c r="Z33" s="28"/>
      <c r="AA33" s="29"/>
      <c r="AB33" s="29"/>
      <c r="AC33" s="29"/>
    </row>
    <row r="34" spans="2:29" s="30" customFormat="1" ht="17.25">
      <c r="B34" s="27"/>
      <c r="C34" s="27"/>
      <c r="D34" s="28"/>
      <c r="E34" s="29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8"/>
      <c r="W34" s="29"/>
      <c r="X34" s="29"/>
      <c r="Y34" s="29"/>
      <c r="Z34" s="28"/>
      <c r="AA34" s="29"/>
      <c r="AB34" s="29"/>
      <c r="AC34" s="29"/>
    </row>
    <row r="35" spans="2:29" s="30" customFormat="1" ht="17.25">
      <c r="B35" s="27"/>
      <c r="C35" s="27"/>
      <c r="D35" s="28"/>
      <c r="E35" s="29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8"/>
      <c r="W35" s="29"/>
      <c r="X35" s="29"/>
      <c r="Y35" s="29"/>
      <c r="Z35" s="28"/>
      <c r="AA35" s="29"/>
      <c r="AB35" s="29"/>
      <c r="AC35" s="29"/>
    </row>
    <row r="36" spans="2:29" s="30" customFormat="1" ht="17.25">
      <c r="B36" s="27"/>
      <c r="C36" s="27"/>
      <c r="D36" s="28"/>
      <c r="E36" s="29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8"/>
      <c r="W36" s="29"/>
      <c r="X36" s="29"/>
      <c r="Y36" s="29"/>
      <c r="Z36" s="28"/>
      <c r="AA36" s="29"/>
      <c r="AB36" s="29"/>
      <c r="AC36" s="29"/>
    </row>
    <row r="37" spans="2:29" s="30" customFormat="1" ht="17.25">
      <c r="B37" s="27"/>
      <c r="C37" s="27"/>
      <c r="D37" s="28"/>
      <c r="E37" s="29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8"/>
      <c r="W37" s="29"/>
      <c r="X37" s="29"/>
      <c r="Y37" s="29"/>
      <c r="Z37" s="28"/>
      <c r="AA37" s="29"/>
      <c r="AB37" s="29"/>
      <c r="AC37" s="29"/>
    </row>
    <row r="38" spans="2:29" s="30" customFormat="1" ht="17.25">
      <c r="B38" s="27"/>
      <c r="C38" s="27"/>
      <c r="D38" s="28"/>
      <c r="E38" s="29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8"/>
      <c r="W38" s="29"/>
      <c r="X38" s="29"/>
      <c r="Y38" s="29"/>
      <c r="Z38" s="28"/>
      <c r="AA38" s="29"/>
      <c r="AB38" s="29"/>
      <c r="AC38" s="29"/>
    </row>
    <row r="39" spans="2:29" s="30" customFormat="1" ht="17.25">
      <c r="B39" s="27"/>
      <c r="C39" s="27"/>
      <c r="D39" s="28"/>
      <c r="E39" s="29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8"/>
      <c r="W39" s="29"/>
      <c r="X39" s="29"/>
      <c r="Y39" s="29"/>
      <c r="Z39" s="28"/>
      <c r="AA39" s="29"/>
      <c r="AB39" s="29"/>
      <c r="AC39" s="29"/>
    </row>
    <row r="40" spans="2:29" s="30" customFormat="1" ht="17.25">
      <c r="B40" s="27"/>
      <c r="C40" s="27"/>
      <c r="D40" s="28"/>
      <c r="E40" s="29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8"/>
      <c r="W40" s="29"/>
      <c r="X40" s="29"/>
      <c r="Y40" s="29"/>
      <c r="Z40" s="28"/>
      <c r="AA40" s="29"/>
      <c r="AB40" s="29"/>
      <c r="AC40" s="29"/>
    </row>
    <row r="41" spans="2:29" s="30" customFormat="1" ht="17.25">
      <c r="B41" s="27"/>
      <c r="C41" s="27"/>
      <c r="D41" s="28"/>
      <c r="E41" s="29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8"/>
      <c r="W41" s="29"/>
      <c r="X41" s="29"/>
      <c r="Y41" s="29"/>
      <c r="Z41" s="28"/>
      <c r="AA41" s="29"/>
      <c r="AB41" s="29"/>
      <c r="AC41" s="29"/>
    </row>
    <row r="42" spans="2:29" s="30" customFormat="1" ht="17.25">
      <c r="B42" s="27"/>
      <c r="C42" s="27"/>
      <c r="D42" s="28"/>
      <c r="E42" s="29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8"/>
      <c r="W42" s="29"/>
      <c r="X42" s="29"/>
      <c r="Y42" s="29"/>
      <c r="Z42" s="28"/>
      <c r="AA42" s="29"/>
      <c r="AB42" s="29"/>
      <c r="AC42" s="29"/>
    </row>
    <row r="43" spans="2:29" s="30" customFormat="1" ht="17.25">
      <c r="B43" s="27"/>
      <c r="C43" s="27"/>
      <c r="D43" s="28"/>
      <c r="E43" s="29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8"/>
      <c r="W43" s="29"/>
      <c r="X43" s="29"/>
      <c r="Y43" s="29"/>
      <c r="Z43" s="28"/>
      <c r="AA43" s="29"/>
      <c r="AB43" s="29"/>
      <c r="AC43" s="29"/>
    </row>
    <row r="44" spans="2:29" s="30" customFormat="1" ht="17.25">
      <c r="B44" s="27"/>
      <c r="C44" s="27"/>
      <c r="D44" s="28"/>
      <c r="E44" s="29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8"/>
      <c r="W44" s="29"/>
      <c r="X44" s="29"/>
      <c r="Y44" s="29"/>
      <c r="Z44" s="28"/>
      <c r="AA44" s="29"/>
      <c r="AB44" s="29"/>
      <c r="AC44" s="29"/>
    </row>
    <row r="45" spans="2:29" s="30" customFormat="1" ht="17.25">
      <c r="B45" s="27"/>
      <c r="C45" s="27"/>
      <c r="D45" s="28"/>
      <c r="E45" s="29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8"/>
      <c r="W45" s="29"/>
      <c r="X45" s="29"/>
      <c r="Y45" s="29"/>
      <c r="Z45" s="28"/>
      <c r="AA45" s="29"/>
      <c r="AB45" s="29"/>
      <c r="AC45" s="29"/>
    </row>
    <row r="46" spans="2:29" s="30" customFormat="1" ht="17.25">
      <c r="B46" s="27"/>
      <c r="C46" s="27"/>
      <c r="D46" s="28"/>
      <c r="E46" s="29"/>
      <c r="F46" s="28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  <c r="V46" s="28"/>
      <c r="W46" s="29"/>
      <c r="X46" s="29"/>
      <c r="Y46" s="29"/>
      <c r="Z46" s="28"/>
      <c r="AA46" s="29"/>
      <c r="AB46" s="29"/>
      <c r="AC46" s="29"/>
    </row>
    <row r="47" spans="2:29" s="30" customFormat="1" ht="17.25">
      <c r="B47" s="27"/>
      <c r="C47" s="27"/>
      <c r="D47" s="28"/>
      <c r="E47" s="29"/>
      <c r="F47" s="28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29"/>
      <c r="V47" s="28"/>
      <c r="W47" s="29"/>
      <c r="X47" s="29"/>
      <c r="Y47" s="29"/>
      <c r="Z47" s="28"/>
      <c r="AA47" s="29"/>
      <c r="AB47" s="29"/>
      <c r="AC47" s="29"/>
    </row>
    <row r="48" spans="2:29" s="30" customFormat="1" ht="18" customHeight="1">
      <c r="B48" s="27"/>
      <c r="C48" s="27"/>
      <c r="D48" s="28"/>
      <c r="E48" s="29"/>
      <c r="F48" s="28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29"/>
      <c r="V48" s="28"/>
      <c r="W48" s="29"/>
      <c r="X48" s="29"/>
      <c r="Y48" s="29"/>
      <c r="Z48" s="28"/>
      <c r="AA48" s="29"/>
      <c r="AB48" s="29"/>
      <c r="AC48" s="29"/>
    </row>
    <row r="49" spans="2:29" s="30" customFormat="1" ht="17.25">
      <c r="B49" s="27"/>
      <c r="C49" s="27"/>
      <c r="D49" s="28"/>
      <c r="E49" s="29"/>
      <c r="F49" s="28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29"/>
      <c r="V49" s="28"/>
      <c r="W49" s="29"/>
      <c r="X49" s="29"/>
      <c r="Y49" s="29"/>
      <c r="Z49" s="28"/>
      <c r="AA49" s="29"/>
      <c r="AB49" s="29"/>
      <c r="AC49" s="29"/>
    </row>
    <row r="50" spans="2:29" s="30" customFormat="1" ht="17.25">
      <c r="B50" s="27"/>
      <c r="C50" s="27"/>
      <c r="D50" s="28"/>
      <c r="E50" s="29"/>
      <c r="F50" s="28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29"/>
      <c r="V50" s="28"/>
      <c r="W50" s="29"/>
      <c r="X50" s="29"/>
      <c r="Y50" s="29"/>
      <c r="Z50" s="28"/>
      <c r="AA50" s="29"/>
      <c r="AB50" s="29"/>
      <c r="AC50" s="29"/>
    </row>
    <row r="51" spans="2:29" s="30" customFormat="1" ht="17.25">
      <c r="B51" s="27"/>
      <c r="C51" s="27"/>
      <c r="D51" s="28"/>
      <c r="E51" s="29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9"/>
      <c r="V51" s="28"/>
      <c r="W51" s="29"/>
      <c r="X51" s="29"/>
      <c r="Y51" s="29"/>
      <c r="Z51" s="28"/>
      <c r="AA51" s="29"/>
      <c r="AB51" s="29"/>
      <c r="AC51" s="29"/>
    </row>
    <row r="52" spans="2:29" s="30" customFormat="1" ht="17.25">
      <c r="B52" s="27"/>
      <c r="C52" s="27"/>
      <c r="D52" s="28"/>
      <c r="E52" s="29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9"/>
      <c r="V52" s="28"/>
      <c r="W52" s="29"/>
      <c r="X52" s="29"/>
      <c r="Y52" s="29"/>
      <c r="Z52" s="28"/>
      <c r="AA52" s="29"/>
      <c r="AB52" s="29"/>
      <c r="AC52" s="29"/>
    </row>
    <row r="53" spans="2:29" s="30" customFormat="1" ht="17.25">
      <c r="B53" s="27"/>
      <c r="C53" s="27"/>
      <c r="D53" s="28"/>
      <c r="E53" s="29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29"/>
      <c r="V53" s="28"/>
      <c r="W53" s="29"/>
      <c r="X53" s="29"/>
      <c r="Y53" s="29"/>
      <c r="Z53" s="28"/>
      <c r="AA53" s="29"/>
      <c r="AB53" s="29"/>
      <c r="AC53" s="29"/>
    </row>
    <row r="54" spans="2:29" s="30" customFormat="1" ht="17.25">
      <c r="B54" s="27"/>
      <c r="C54" s="27"/>
      <c r="D54" s="28"/>
      <c r="E54" s="29"/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29"/>
      <c r="V54" s="28"/>
      <c r="W54" s="29"/>
      <c r="X54" s="29"/>
      <c r="Y54" s="29"/>
      <c r="Z54" s="28"/>
      <c r="AA54" s="29"/>
      <c r="AB54" s="29"/>
      <c r="AC54" s="29"/>
    </row>
    <row r="55" spans="2:29" s="30" customFormat="1" ht="17.25">
      <c r="B55" s="27"/>
      <c r="C55" s="27"/>
      <c r="D55" s="28"/>
      <c r="E55" s="29"/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29"/>
      <c r="V55" s="28"/>
      <c r="W55" s="29"/>
      <c r="X55" s="29"/>
      <c r="Y55" s="29"/>
      <c r="Z55" s="28"/>
      <c r="AA55" s="29"/>
      <c r="AB55" s="29"/>
      <c r="AC55" s="29"/>
    </row>
    <row r="56" spans="2:29" s="30" customFormat="1" ht="17.25">
      <c r="B56" s="27"/>
      <c r="C56" s="27"/>
      <c r="D56" s="28"/>
      <c r="E56" s="29"/>
      <c r="F56" s="28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  <c r="U56" s="29"/>
      <c r="V56" s="28"/>
      <c r="W56" s="29"/>
      <c r="X56" s="29"/>
      <c r="Y56" s="29"/>
      <c r="Z56" s="28"/>
      <c r="AA56" s="29"/>
      <c r="AB56" s="29"/>
      <c r="AC56" s="29"/>
    </row>
    <row r="57" spans="2:29" s="30" customFormat="1" ht="17.25">
      <c r="B57" s="27"/>
      <c r="C57" s="27"/>
      <c r="D57" s="28"/>
      <c r="E57" s="29"/>
      <c r="F57" s="28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29"/>
      <c r="V57" s="28"/>
      <c r="W57" s="29"/>
      <c r="X57" s="29"/>
      <c r="Y57" s="29"/>
      <c r="Z57" s="28"/>
      <c r="AA57" s="29"/>
      <c r="AB57" s="29"/>
      <c r="AC57" s="29"/>
    </row>
    <row r="58" spans="2:29" s="30" customFormat="1" ht="17.25">
      <c r="B58" s="27"/>
      <c r="C58" s="27"/>
      <c r="D58" s="28"/>
      <c r="E58" s="29"/>
      <c r="F58" s="28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29"/>
      <c r="V58" s="28"/>
      <c r="W58" s="29"/>
      <c r="X58" s="29"/>
      <c r="Y58" s="29"/>
      <c r="Z58" s="28"/>
      <c r="AA58" s="29"/>
      <c r="AB58" s="29"/>
      <c r="AC58" s="29"/>
    </row>
    <row r="59" spans="2:29" s="30" customFormat="1" ht="17.25">
      <c r="B59" s="27"/>
      <c r="C59" s="27"/>
      <c r="D59" s="28"/>
      <c r="E59" s="29"/>
      <c r="F59" s="28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29"/>
      <c r="V59" s="28"/>
      <c r="W59" s="29"/>
      <c r="X59" s="29"/>
      <c r="Y59" s="29"/>
      <c r="Z59" s="28"/>
      <c r="AA59" s="29"/>
      <c r="AB59" s="29"/>
      <c r="AC59" s="29"/>
    </row>
    <row r="60" spans="2:29" s="30" customFormat="1" ht="17.25">
      <c r="B60" s="27"/>
      <c r="C60" s="27"/>
      <c r="D60" s="28"/>
      <c r="E60" s="29"/>
      <c r="F60" s="28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29"/>
      <c r="V60" s="28"/>
      <c r="W60" s="29"/>
      <c r="X60" s="29"/>
      <c r="Y60" s="29"/>
      <c r="Z60" s="28"/>
      <c r="AA60" s="29"/>
      <c r="AB60" s="29"/>
      <c r="AC60" s="29"/>
    </row>
    <row r="61" spans="2:29" s="30" customFormat="1" ht="17.25">
      <c r="B61" s="27"/>
      <c r="C61" s="27"/>
      <c r="D61" s="28"/>
      <c r="E61" s="29"/>
      <c r="F61" s="28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29"/>
      <c r="V61" s="28"/>
      <c r="W61" s="29"/>
      <c r="X61" s="29"/>
      <c r="Y61" s="29"/>
      <c r="Z61" s="28"/>
      <c r="AA61" s="29"/>
      <c r="AB61" s="29"/>
      <c r="AC61" s="29"/>
    </row>
    <row r="62" spans="2:29" s="30" customFormat="1" ht="17.25">
      <c r="B62" s="27"/>
      <c r="C62" s="27"/>
      <c r="D62" s="28"/>
      <c r="E62" s="29"/>
      <c r="F62" s="28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29"/>
      <c r="V62" s="28"/>
      <c r="W62" s="29"/>
      <c r="X62" s="29"/>
      <c r="Y62" s="29"/>
      <c r="Z62" s="28"/>
      <c r="AA62" s="29"/>
      <c r="AB62" s="29"/>
      <c r="AC62" s="29"/>
    </row>
    <row r="63" spans="2:29" s="30" customFormat="1" ht="17.25">
      <c r="B63" s="27"/>
      <c r="C63" s="27"/>
      <c r="D63" s="28"/>
      <c r="E63" s="29"/>
      <c r="F63" s="28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29"/>
      <c r="V63" s="28"/>
      <c r="W63" s="29"/>
      <c r="X63" s="29"/>
      <c r="Y63" s="29"/>
      <c r="Z63" s="28"/>
      <c r="AA63" s="29"/>
      <c r="AB63" s="29"/>
      <c r="AC63" s="29"/>
    </row>
    <row r="64" spans="2:29" s="30" customFormat="1" ht="17.25">
      <c r="B64" s="27"/>
      <c r="C64" s="27"/>
      <c r="D64" s="28"/>
      <c r="E64" s="29"/>
      <c r="F64" s="28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29"/>
      <c r="V64" s="28"/>
      <c r="W64" s="29"/>
      <c r="X64" s="29"/>
      <c r="Y64" s="29"/>
      <c r="Z64" s="28"/>
      <c r="AA64" s="29"/>
      <c r="AB64" s="29"/>
      <c r="AC64" s="29"/>
    </row>
    <row r="65" spans="2:29" s="30" customFormat="1" ht="17.25">
      <c r="B65" s="27"/>
      <c r="C65" s="27"/>
      <c r="D65" s="28"/>
      <c r="E65" s="29"/>
      <c r="F65" s="28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29"/>
      <c r="V65" s="28"/>
      <c r="W65" s="29"/>
      <c r="X65" s="29"/>
      <c r="Y65" s="29"/>
      <c r="Z65" s="28"/>
      <c r="AA65" s="29"/>
      <c r="AB65" s="29"/>
      <c r="AC65" s="29"/>
    </row>
    <row r="66" spans="2:29" s="30" customFormat="1" ht="17.25">
      <c r="B66" s="27"/>
      <c r="C66" s="27"/>
      <c r="D66" s="28"/>
      <c r="E66" s="29"/>
      <c r="F66" s="28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29"/>
      <c r="V66" s="28"/>
      <c r="W66" s="29"/>
      <c r="X66" s="29"/>
      <c r="Y66" s="29"/>
      <c r="Z66" s="28"/>
      <c r="AA66" s="29"/>
      <c r="AB66" s="29"/>
      <c r="AC66" s="29"/>
    </row>
    <row r="67" spans="2:29" s="30" customFormat="1" ht="17.25">
      <c r="B67" s="27"/>
      <c r="C67" s="27"/>
      <c r="D67" s="28"/>
      <c r="E67" s="29"/>
      <c r="F67" s="28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29"/>
      <c r="V67" s="28"/>
      <c r="W67" s="29"/>
      <c r="X67" s="29"/>
      <c r="Y67" s="29"/>
      <c r="Z67" s="28"/>
      <c r="AA67" s="29"/>
      <c r="AB67" s="29"/>
      <c r="AC67" s="29"/>
    </row>
    <row r="68" spans="2:29" s="30" customFormat="1" ht="17.25">
      <c r="B68" s="27"/>
      <c r="C68" s="27"/>
      <c r="D68" s="28"/>
      <c r="E68" s="29"/>
      <c r="F68" s="28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29"/>
      <c r="V68" s="28"/>
      <c r="W68" s="29"/>
      <c r="X68" s="29"/>
      <c r="Y68" s="29"/>
      <c r="Z68" s="28"/>
      <c r="AA68" s="29"/>
      <c r="AB68" s="29"/>
      <c r="AC68" s="29"/>
    </row>
    <row r="69" spans="2:29" s="30" customFormat="1" ht="17.25">
      <c r="B69" s="27"/>
      <c r="C69" s="27"/>
      <c r="D69" s="28"/>
      <c r="E69" s="29"/>
      <c r="F69" s="28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29"/>
      <c r="V69" s="28"/>
      <c r="W69" s="29"/>
      <c r="X69" s="29"/>
      <c r="Y69" s="29"/>
      <c r="Z69" s="28"/>
      <c r="AA69" s="29"/>
      <c r="AB69" s="29"/>
      <c r="AC69" s="29"/>
    </row>
    <row r="70" spans="2:29" s="30" customFormat="1" ht="17.25">
      <c r="B70" s="27"/>
      <c r="C70" s="27"/>
      <c r="D70" s="28"/>
      <c r="E70" s="29"/>
      <c r="F70" s="28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29"/>
      <c r="V70" s="28"/>
      <c r="W70" s="29"/>
      <c r="X70" s="29"/>
      <c r="Y70" s="29"/>
      <c r="Z70" s="28"/>
      <c r="AA70" s="29"/>
      <c r="AB70" s="29"/>
      <c r="AC70" s="29"/>
    </row>
    <row r="71" spans="2:29" s="30" customFormat="1" ht="17.25">
      <c r="B71" s="27"/>
      <c r="C71" s="27"/>
      <c r="D71" s="28"/>
      <c r="E71" s="29"/>
      <c r="F71" s="28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  <c r="U71" s="29"/>
      <c r="V71" s="28"/>
      <c r="W71" s="29"/>
      <c r="X71" s="29"/>
      <c r="Y71" s="29"/>
      <c r="Z71" s="28"/>
      <c r="AA71" s="29"/>
      <c r="AB71" s="29"/>
      <c r="AC71" s="29"/>
    </row>
    <row r="72" spans="2:29" s="30" customFormat="1" ht="17.25">
      <c r="B72" s="27"/>
      <c r="C72" s="27"/>
      <c r="D72" s="28"/>
      <c r="E72" s="29"/>
      <c r="F72" s="28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29"/>
      <c r="V72" s="28"/>
      <c r="W72" s="29"/>
      <c r="X72" s="29"/>
      <c r="Y72" s="29"/>
      <c r="Z72" s="28"/>
      <c r="AA72" s="29"/>
      <c r="AB72" s="29"/>
      <c r="AC72" s="29"/>
    </row>
    <row r="73" spans="2:29" s="30" customFormat="1" ht="17.25">
      <c r="B73" s="27"/>
      <c r="C73" s="27"/>
      <c r="D73" s="28"/>
      <c r="E73" s="29"/>
      <c r="F73" s="28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8"/>
      <c r="W73" s="29"/>
      <c r="X73" s="29"/>
      <c r="Y73" s="29"/>
      <c r="Z73" s="28"/>
      <c r="AA73" s="29"/>
      <c r="AB73" s="29"/>
      <c r="AC73" s="29"/>
    </row>
    <row r="74" spans="2:29" s="30" customFormat="1" ht="17.25">
      <c r="B74" s="27"/>
      <c r="C74" s="27"/>
      <c r="D74" s="28"/>
      <c r="E74" s="29"/>
      <c r="F74" s="28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29"/>
      <c r="V74" s="28"/>
      <c r="W74" s="29"/>
      <c r="X74" s="29"/>
      <c r="Y74" s="29"/>
      <c r="Z74" s="28"/>
      <c r="AA74" s="29"/>
      <c r="AB74" s="29"/>
      <c r="AC74" s="29"/>
    </row>
    <row r="75" spans="2:29" s="30" customFormat="1" ht="17.25">
      <c r="B75" s="27"/>
      <c r="C75" s="27"/>
      <c r="D75" s="28"/>
      <c r="E75" s="29"/>
      <c r="F75" s="28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  <c r="U75" s="29"/>
      <c r="V75" s="28"/>
      <c r="W75" s="29"/>
      <c r="X75" s="29"/>
      <c r="Y75" s="29"/>
      <c r="Z75" s="28"/>
      <c r="AA75" s="29"/>
      <c r="AB75" s="29"/>
      <c r="AC75" s="29"/>
    </row>
    <row r="76" spans="2:29" s="30" customFormat="1" ht="17.25">
      <c r="B76" s="27"/>
      <c r="C76" s="27"/>
      <c r="D76" s="28"/>
      <c r="E76" s="29"/>
      <c r="F76" s="28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29"/>
      <c r="V76" s="28"/>
      <c r="W76" s="29"/>
      <c r="X76" s="29"/>
      <c r="Y76" s="29"/>
      <c r="Z76" s="28"/>
      <c r="AA76" s="29"/>
      <c r="AB76" s="29"/>
      <c r="AC76" s="29"/>
    </row>
    <row r="77" spans="2:29" s="30" customFormat="1" ht="17.25">
      <c r="B77" s="27"/>
      <c r="C77" s="27"/>
      <c r="D77" s="28"/>
      <c r="E77" s="29"/>
      <c r="F77" s="28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8"/>
      <c r="W77" s="29"/>
      <c r="X77" s="29"/>
      <c r="Y77" s="29"/>
      <c r="Z77" s="28"/>
      <c r="AA77" s="29"/>
      <c r="AB77" s="29"/>
      <c r="AC77" s="29"/>
    </row>
    <row r="78" spans="2:29" s="30" customFormat="1" ht="17.25">
      <c r="B78" s="27"/>
      <c r="C78" s="27"/>
      <c r="D78" s="28"/>
      <c r="E78" s="29"/>
      <c r="F78" s="28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  <c r="U78" s="29"/>
      <c r="V78" s="28"/>
      <c r="W78" s="29"/>
      <c r="X78" s="29"/>
      <c r="Y78" s="29"/>
      <c r="Z78" s="28"/>
      <c r="AA78" s="29"/>
      <c r="AB78" s="29"/>
      <c r="AC78" s="29"/>
    </row>
    <row r="79" spans="2:29" s="30" customFormat="1" ht="17.25">
      <c r="B79" s="27"/>
      <c r="C79" s="27"/>
      <c r="D79" s="28"/>
      <c r="E79" s="29"/>
      <c r="F79" s="28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29"/>
      <c r="V79" s="28"/>
      <c r="W79" s="29"/>
      <c r="X79" s="29"/>
      <c r="Y79" s="29"/>
      <c r="Z79" s="28"/>
      <c r="AA79" s="29"/>
      <c r="AB79" s="29"/>
      <c r="AC79" s="29"/>
    </row>
    <row r="80" spans="2:29" s="30" customFormat="1" ht="17.25">
      <c r="B80" s="27"/>
      <c r="C80" s="27"/>
      <c r="D80" s="28"/>
      <c r="E80" s="29"/>
      <c r="F80" s="28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9"/>
      <c r="U80" s="29"/>
      <c r="V80" s="28"/>
      <c r="W80" s="29"/>
      <c r="X80" s="29"/>
      <c r="Y80" s="29"/>
      <c r="Z80" s="28"/>
      <c r="AA80" s="29"/>
      <c r="AB80" s="29"/>
      <c r="AC80" s="29"/>
    </row>
    <row r="81" spans="2:29" s="30" customFormat="1" ht="17.25">
      <c r="B81" s="27"/>
      <c r="C81" s="27"/>
      <c r="D81" s="28"/>
      <c r="E81" s="29"/>
      <c r="F81" s="28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29"/>
      <c r="V81" s="28"/>
      <c r="W81" s="29"/>
      <c r="X81" s="29"/>
      <c r="Y81" s="29"/>
      <c r="Z81" s="28"/>
      <c r="AA81" s="29"/>
      <c r="AB81" s="29"/>
      <c r="AC81" s="29"/>
    </row>
    <row r="82" spans="2:29" s="30" customFormat="1" ht="17.25">
      <c r="B82" s="27"/>
      <c r="C82" s="27"/>
      <c r="D82" s="28"/>
      <c r="E82" s="29"/>
      <c r="F82" s="28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9"/>
      <c r="U82" s="29"/>
      <c r="V82" s="28"/>
      <c r="W82" s="29"/>
      <c r="X82" s="29"/>
      <c r="Y82" s="29"/>
      <c r="Z82" s="28"/>
      <c r="AA82" s="29"/>
      <c r="AB82" s="29"/>
      <c r="AC82" s="29"/>
    </row>
    <row r="83" spans="2:29" s="30" customFormat="1" ht="17.25">
      <c r="B83" s="27"/>
      <c r="C83" s="27"/>
      <c r="D83" s="28"/>
      <c r="E83" s="29"/>
      <c r="F83" s="28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29"/>
      <c r="V83" s="28"/>
      <c r="W83" s="29"/>
      <c r="X83" s="29"/>
      <c r="Y83" s="29"/>
      <c r="Z83" s="28"/>
      <c r="AA83" s="29"/>
      <c r="AB83" s="29"/>
      <c r="AC83" s="29"/>
    </row>
    <row r="84" spans="2:29" s="30" customFormat="1" ht="17.25">
      <c r="B84" s="27"/>
      <c r="C84" s="27"/>
      <c r="D84" s="28"/>
      <c r="E84" s="29"/>
      <c r="F84" s="28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  <c r="U84" s="29"/>
      <c r="V84" s="28"/>
      <c r="W84" s="29"/>
      <c r="X84" s="29"/>
      <c r="Y84" s="29"/>
      <c r="Z84" s="28"/>
      <c r="AA84" s="29"/>
      <c r="AB84" s="29"/>
      <c r="AC84" s="29"/>
    </row>
    <row r="85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67"/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AC4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3.7109375" style="0" customWidth="1"/>
    <col min="2" max="2" width="25.421875" style="0" customWidth="1"/>
    <col min="3" max="3" width="21.421875" style="0" customWidth="1"/>
    <col min="4" max="7" width="8.8515625" style="0" customWidth="1"/>
    <col min="8" max="8" width="4.421875" style="0" customWidth="1"/>
    <col min="9" max="9" width="4.7109375" style="0" customWidth="1"/>
    <col min="10" max="11" width="4.28125" style="0" customWidth="1"/>
    <col min="12" max="12" width="4.421875" style="0" customWidth="1"/>
    <col min="13" max="14" width="4.28125" style="0" customWidth="1"/>
    <col min="15" max="15" width="4.140625" style="0" customWidth="1"/>
    <col min="16" max="16" width="3.8515625" style="0" customWidth="1"/>
    <col min="17" max="17" width="4.421875" style="0" customWidth="1"/>
    <col min="18" max="18" width="11.00390625" style="0" customWidth="1"/>
    <col min="19" max="20" width="8.8515625" style="0" customWidth="1"/>
    <col min="21" max="21" width="18.140625" style="0" customWidth="1"/>
    <col min="22" max="16384" width="8.8515625" style="0" customWidth="1"/>
  </cols>
  <sheetData>
    <row r="1" spans="2:21" ht="24">
      <c r="B1" s="1" t="s">
        <v>121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>A3+1</f>
        <v>1</v>
      </c>
      <c r="B4" s="15" t="s">
        <v>122</v>
      </c>
      <c r="C4" s="16" t="s">
        <v>107</v>
      </c>
      <c r="D4" s="17">
        <v>602</v>
      </c>
      <c r="E4" s="18">
        <f aca="true" t="shared" si="0" ref="E4:E11">D4/800</f>
        <v>0.7525</v>
      </c>
      <c r="F4" s="17">
        <v>418</v>
      </c>
      <c r="G4" s="19">
        <f>F4/620</f>
        <v>0.6741935483870968</v>
      </c>
      <c r="H4" s="17">
        <v>5</v>
      </c>
      <c r="I4" s="20">
        <v>7</v>
      </c>
      <c r="J4" s="20">
        <v>14</v>
      </c>
      <c r="K4" s="20">
        <v>0</v>
      </c>
      <c r="L4" s="20">
        <v>0</v>
      </c>
      <c r="M4" s="20">
        <v>1</v>
      </c>
      <c r="N4" s="20">
        <v>0</v>
      </c>
      <c r="O4" s="20">
        <v>0</v>
      </c>
      <c r="P4" s="20">
        <v>3</v>
      </c>
      <c r="Q4" s="20">
        <v>0</v>
      </c>
      <c r="R4" s="20">
        <f aca="true" t="shared" si="1" ref="R4:R11">IF(H4+I4+J4+K4+L4+M4+N4+O4+P4+Q4=30,"ok","hiba")</f>
        <v>0</v>
      </c>
      <c r="S4" s="20">
        <f aca="true" t="shared" si="2" ref="S4:S11">H4*20+I4*18+J4*16+K4*14+L4*12+M4*10+N4*8+O4*6+P4*4</f>
        <v>472</v>
      </c>
      <c r="T4" s="19">
        <f aca="true" t="shared" si="3" ref="T4:T11">S4/600</f>
        <v>0.7866666666666666</v>
      </c>
      <c r="U4" s="21">
        <f aca="true" t="shared" si="4" ref="U4:U11">AC4</f>
        <v>0.7695833333333333</v>
      </c>
      <c r="V4" s="22"/>
      <c r="W4" s="23">
        <f aca="true" t="shared" si="5" ref="W4:W11">E4</f>
        <v>0.7525</v>
      </c>
      <c r="X4" s="23">
        <f aca="true" t="shared" si="6" ref="X4:X11">G4</f>
        <v>0.6741935483870968</v>
      </c>
      <c r="Y4" s="23">
        <f aca="true" t="shared" si="7" ref="Y4:Y11">T4</f>
        <v>0.7866666666666666</v>
      </c>
      <c r="Z4" s="22"/>
      <c r="AA4" s="23">
        <f aca="true" t="shared" si="8" ref="AA4:AA11">LARGE(W4:Y4,1)</f>
        <v>0.7866666666666666</v>
      </c>
      <c r="AB4" s="23">
        <f aca="true" t="shared" si="9" ref="AB4:AB11">LARGE(W4:Y4,2)</f>
        <v>0.7525</v>
      </c>
      <c r="AC4" s="23">
        <f aca="true" t="shared" si="10" ref="AC4:AC11">SUM(AA4:AB4)/2</f>
        <v>0.7695833333333333</v>
      </c>
    </row>
    <row r="5" spans="1:29" ht="17.25">
      <c r="A5" s="32">
        <f aca="true" t="shared" si="11" ref="A5:A11">A4+1</f>
        <v>2</v>
      </c>
      <c r="B5" s="15" t="s">
        <v>123</v>
      </c>
      <c r="C5" s="16" t="s">
        <v>27</v>
      </c>
      <c r="D5" s="17"/>
      <c r="E5" s="18">
        <f t="shared" si="0"/>
        <v>0</v>
      </c>
      <c r="F5" s="17">
        <v>472</v>
      </c>
      <c r="G5" s="19">
        <f>F5/620</f>
        <v>0.7612903225806451</v>
      </c>
      <c r="H5" s="17">
        <v>3</v>
      </c>
      <c r="I5" s="20">
        <v>12</v>
      </c>
      <c r="J5" s="20">
        <v>8</v>
      </c>
      <c r="K5" s="20">
        <v>0</v>
      </c>
      <c r="L5" s="20">
        <v>1</v>
      </c>
      <c r="M5" s="20">
        <v>2</v>
      </c>
      <c r="N5" s="20">
        <v>0</v>
      </c>
      <c r="O5" s="20">
        <v>1</v>
      </c>
      <c r="P5" s="20">
        <v>0</v>
      </c>
      <c r="Q5" s="20">
        <v>3</v>
      </c>
      <c r="R5" s="20">
        <f t="shared" si="1"/>
        <v>0</v>
      </c>
      <c r="S5" s="20">
        <f t="shared" si="2"/>
        <v>442</v>
      </c>
      <c r="T5" s="19">
        <f t="shared" si="3"/>
        <v>0.7366666666666667</v>
      </c>
      <c r="U5" s="21">
        <f t="shared" si="4"/>
        <v>0.748978494623656</v>
      </c>
      <c r="V5" s="22"/>
      <c r="W5" s="23">
        <f t="shared" si="5"/>
        <v>0</v>
      </c>
      <c r="X5" s="23">
        <f t="shared" si="6"/>
        <v>0.7612903225806451</v>
      </c>
      <c r="Y5" s="23">
        <f t="shared" si="7"/>
        <v>0.7366666666666667</v>
      </c>
      <c r="Z5" s="22"/>
      <c r="AA5" s="23">
        <f t="shared" si="8"/>
        <v>0.7612903225806451</v>
      </c>
      <c r="AB5" s="23">
        <f t="shared" si="9"/>
        <v>0.7366666666666667</v>
      </c>
      <c r="AC5" s="23">
        <f t="shared" si="10"/>
        <v>0.748978494623656</v>
      </c>
    </row>
    <row r="6" spans="1:29" ht="17.25">
      <c r="A6" s="32">
        <f t="shared" si="11"/>
        <v>3</v>
      </c>
      <c r="B6" s="15" t="s">
        <v>124</v>
      </c>
      <c r="C6" s="16" t="s">
        <v>104</v>
      </c>
      <c r="D6" s="17">
        <v>508</v>
      </c>
      <c r="E6" s="18">
        <f t="shared" si="0"/>
        <v>0.635</v>
      </c>
      <c r="F6" s="17"/>
      <c r="G6" s="19"/>
      <c r="H6" s="17">
        <v>2</v>
      </c>
      <c r="I6" s="20">
        <v>6</v>
      </c>
      <c r="J6" s="20">
        <v>11</v>
      </c>
      <c r="K6" s="20">
        <v>1</v>
      </c>
      <c r="L6" s="20">
        <v>1</v>
      </c>
      <c r="M6" s="20">
        <v>5</v>
      </c>
      <c r="N6" s="20">
        <v>0</v>
      </c>
      <c r="O6" s="20">
        <v>1</v>
      </c>
      <c r="P6" s="20">
        <v>2</v>
      </c>
      <c r="Q6" s="20">
        <v>1</v>
      </c>
      <c r="R6" s="20">
        <f t="shared" si="1"/>
        <v>0</v>
      </c>
      <c r="S6" s="20">
        <f t="shared" si="2"/>
        <v>414</v>
      </c>
      <c r="T6" s="19">
        <f t="shared" si="3"/>
        <v>0.69</v>
      </c>
      <c r="U6" s="21">
        <f t="shared" si="4"/>
        <v>0.6625</v>
      </c>
      <c r="V6" s="22"/>
      <c r="W6" s="23">
        <f t="shared" si="5"/>
        <v>0.635</v>
      </c>
      <c r="X6" s="23">
        <f t="shared" si="6"/>
        <v>0</v>
      </c>
      <c r="Y6" s="23">
        <f t="shared" si="7"/>
        <v>0.69</v>
      </c>
      <c r="Z6" s="22"/>
      <c r="AA6" s="23">
        <f t="shared" si="8"/>
        <v>0.69</v>
      </c>
      <c r="AB6" s="23">
        <f t="shared" si="9"/>
        <v>0.635</v>
      </c>
      <c r="AC6" s="23">
        <f t="shared" si="10"/>
        <v>0.6625</v>
      </c>
    </row>
    <row r="7" spans="1:29" ht="17.25">
      <c r="A7" s="32">
        <f t="shared" si="11"/>
        <v>4</v>
      </c>
      <c r="B7" s="15" t="s">
        <v>125</v>
      </c>
      <c r="C7" s="16" t="s">
        <v>69</v>
      </c>
      <c r="D7" s="17"/>
      <c r="E7" s="18">
        <f t="shared" si="0"/>
        <v>0</v>
      </c>
      <c r="F7" s="17">
        <v>410</v>
      </c>
      <c r="G7" s="19">
        <f>F7/620</f>
        <v>0.6612903225806451</v>
      </c>
      <c r="H7" s="17">
        <v>2</v>
      </c>
      <c r="I7" s="20">
        <v>3</v>
      </c>
      <c r="J7" s="20">
        <v>15</v>
      </c>
      <c r="K7" s="20">
        <v>0</v>
      </c>
      <c r="L7" s="20">
        <v>0</v>
      </c>
      <c r="M7" s="20">
        <v>5</v>
      </c>
      <c r="N7" s="20">
        <v>0</v>
      </c>
      <c r="O7" s="20">
        <v>1</v>
      </c>
      <c r="P7" s="20">
        <v>2</v>
      </c>
      <c r="Q7" s="20">
        <v>2</v>
      </c>
      <c r="R7" s="20">
        <f t="shared" si="1"/>
        <v>0</v>
      </c>
      <c r="S7" s="20">
        <f t="shared" si="2"/>
        <v>398</v>
      </c>
      <c r="T7" s="19">
        <f t="shared" si="3"/>
        <v>0.6633333333333333</v>
      </c>
      <c r="U7" s="21">
        <f t="shared" si="4"/>
        <v>0.6623118279569893</v>
      </c>
      <c r="V7" s="22"/>
      <c r="W7" s="23">
        <f t="shared" si="5"/>
        <v>0</v>
      </c>
      <c r="X7" s="23">
        <f t="shared" si="6"/>
        <v>0.6612903225806451</v>
      </c>
      <c r="Y7" s="23">
        <f t="shared" si="7"/>
        <v>0.6633333333333333</v>
      </c>
      <c r="Z7" s="22"/>
      <c r="AA7" s="23">
        <f t="shared" si="8"/>
        <v>0.6633333333333333</v>
      </c>
      <c r="AB7" s="23">
        <f t="shared" si="9"/>
        <v>0.6612903225806451</v>
      </c>
      <c r="AC7" s="23">
        <f t="shared" si="10"/>
        <v>0.6623118279569893</v>
      </c>
    </row>
    <row r="8" spans="1:29" ht="17.25">
      <c r="A8" s="32">
        <f t="shared" si="11"/>
        <v>5</v>
      </c>
      <c r="B8" s="15" t="s">
        <v>126</v>
      </c>
      <c r="C8" s="16" t="s">
        <v>65</v>
      </c>
      <c r="D8" s="17"/>
      <c r="E8" s="18">
        <f t="shared" si="0"/>
        <v>0</v>
      </c>
      <c r="F8" s="17">
        <v>400</v>
      </c>
      <c r="G8" s="19">
        <f>F8/620</f>
        <v>0.6451612903225806</v>
      </c>
      <c r="H8" s="17">
        <v>0</v>
      </c>
      <c r="I8" s="20">
        <v>8</v>
      </c>
      <c r="J8" s="20">
        <v>10</v>
      </c>
      <c r="K8" s="20">
        <v>0</v>
      </c>
      <c r="L8" s="20">
        <v>3</v>
      </c>
      <c r="M8" s="20">
        <v>3</v>
      </c>
      <c r="N8" s="20">
        <v>0</v>
      </c>
      <c r="O8" s="20">
        <v>1</v>
      </c>
      <c r="P8" s="20">
        <v>3</v>
      </c>
      <c r="Q8" s="20">
        <v>2</v>
      </c>
      <c r="R8" s="20">
        <f t="shared" si="1"/>
        <v>0</v>
      </c>
      <c r="S8" s="20">
        <f t="shared" si="2"/>
        <v>388</v>
      </c>
      <c r="T8" s="19">
        <f t="shared" si="3"/>
        <v>0.6466666666666666</v>
      </c>
      <c r="U8" s="21">
        <f t="shared" si="4"/>
        <v>0.6459139784946236</v>
      </c>
      <c r="V8" s="22"/>
      <c r="W8" s="23">
        <f t="shared" si="5"/>
        <v>0</v>
      </c>
      <c r="X8" s="23">
        <f t="shared" si="6"/>
        <v>0.6451612903225806</v>
      </c>
      <c r="Y8" s="23">
        <f t="shared" si="7"/>
        <v>0.6466666666666666</v>
      </c>
      <c r="Z8" s="22"/>
      <c r="AA8" s="23">
        <f t="shared" si="8"/>
        <v>0.6466666666666666</v>
      </c>
      <c r="AB8" s="23">
        <f t="shared" si="9"/>
        <v>0.6451612903225806</v>
      </c>
      <c r="AC8" s="23">
        <f t="shared" si="10"/>
        <v>0.6459139784946236</v>
      </c>
    </row>
    <row r="9" spans="1:29" ht="17.25">
      <c r="A9" s="32">
        <f t="shared" si="11"/>
        <v>6</v>
      </c>
      <c r="B9" s="15" t="s">
        <v>127</v>
      </c>
      <c r="C9" s="16" t="s">
        <v>75</v>
      </c>
      <c r="D9" s="17">
        <v>484</v>
      </c>
      <c r="E9" s="18">
        <f t="shared" si="0"/>
        <v>0.605</v>
      </c>
      <c r="F9" s="17"/>
      <c r="G9" s="19"/>
      <c r="H9" s="17">
        <v>2</v>
      </c>
      <c r="I9" s="20">
        <v>8</v>
      </c>
      <c r="J9" s="20">
        <v>7</v>
      </c>
      <c r="K9" s="20">
        <v>0</v>
      </c>
      <c r="L9" s="20">
        <v>0</v>
      </c>
      <c r="M9" s="20">
        <v>5</v>
      </c>
      <c r="N9" s="20">
        <v>0</v>
      </c>
      <c r="O9" s="20">
        <v>1</v>
      </c>
      <c r="P9" s="20">
        <v>3</v>
      </c>
      <c r="Q9" s="20">
        <v>4</v>
      </c>
      <c r="R9" s="20">
        <f t="shared" si="1"/>
        <v>0</v>
      </c>
      <c r="S9" s="20">
        <f t="shared" si="2"/>
        <v>364</v>
      </c>
      <c r="T9" s="19">
        <f t="shared" si="3"/>
        <v>0.6066666666666667</v>
      </c>
      <c r="U9" s="21">
        <f t="shared" si="4"/>
        <v>0.6058333333333333</v>
      </c>
      <c r="V9" s="22"/>
      <c r="W9" s="23">
        <f t="shared" si="5"/>
        <v>0.605</v>
      </c>
      <c r="X9" s="23">
        <f t="shared" si="6"/>
        <v>0</v>
      </c>
      <c r="Y9" s="23">
        <f t="shared" si="7"/>
        <v>0.6066666666666667</v>
      </c>
      <c r="Z9" s="22"/>
      <c r="AA9" s="23">
        <f t="shared" si="8"/>
        <v>0.6066666666666667</v>
      </c>
      <c r="AB9" s="23">
        <f t="shared" si="9"/>
        <v>0.605</v>
      </c>
      <c r="AC9" s="23">
        <f t="shared" si="10"/>
        <v>0.6058333333333333</v>
      </c>
    </row>
    <row r="10" spans="1:29" ht="17.25">
      <c r="A10" s="32">
        <f t="shared" si="11"/>
        <v>7</v>
      </c>
      <c r="B10" s="55" t="s">
        <v>128</v>
      </c>
      <c r="C10" s="56" t="s">
        <v>91</v>
      </c>
      <c r="D10" s="17"/>
      <c r="E10" s="18">
        <f t="shared" si="0"/>
        <v>0</v>
      </c>
      <c r="F10" s="17"/>
      <c r="G10" s="18"/>
      <c r="H10" s="17">
        <v>2</v>
      </c>
      <c r="I10" s="20">
        <v>4</v>
      </c>
      <c r="J10" s="20">
        <v>10</v>
      </c>
      <c r="K10" s="20">
        <v>0</v>
      </c>
      <c r="L10" s="20">
        <v>3</v>
      </c>
      <c r="M10" s="20">
        <v>3</v>
      </c>
      <c r="N10" s="20">
        <v>0</v>
      </c>
      <c r="O10" s="20">
        <v>1</v>
      </c>
      <c r="P10" s="20">
        <v>3</v>
      </c>
      <c r="Q10" s="20">
        <v>4</v>
      </c>
      <c r="R10" s="20">
        <f t="shared" si="1"/>
        <v>0</v>
      </c>
      <c r="S10" s="20">
        <f t="shared" si="2"/>
        <v>356</v>
      </c>
      <c r="T10" s="19">
        <f t="shared" si="3"/>
        <v>0.5933333333333334</v>
      </c>
      <c r="U10" s="21">
        <f t="shared" si="4"/>
        <v>0.2966666666666667</v>
      </c>
      <c r="V10" s="22"/>
      <c r="W10" s="23">
        <f t="shared" si="5"/>
        <v>0</v>
      </c>
      <c r="X10" s="23">
        <f t="shared" si="6"/>
        <v>0</v>
      </c>
      <c r="Y10" s="23">
        <f t="shared" si="7"/>
        <v>0.5933333333333334</v>
      </c>
      <c r="Z10" s="22"/>
      <c r="AA10" s="23">
        <f t="shared" si="8"/>
        <v>0.5933333333333334</v>
      </c>
      <c r="AB10" s="23">
        <f t="shared" si="9"/>
        <v>0</v>
      </c>
      <c r="AC10" s="23">
        <f t="shared" si="10"/>
        <v>0.2966666666666667</v>
      </c>
    </row>
    <row r="11" spans="1:29" s="26" customFormat="1" ht="17.25">
      <c r="A11" s="32">
        <f t="shared" si="11"/>
        <v>8</v>
      </c>
      <c r="B11" s="15" t="s">
        <v>129</v>
      </c>
      <c r="C11" s="16" t="s">
        <v>33</v>
      </c>
      <c r="D11" s="17"/>
      <c r="E11" s="18">
        <f t="shared" si="0"/>
        <v>0</v>
      </c>
      <c r="F11" s="17"/>
      <c r="G11" s="18"/>
      <c r="H11" s="17">
        <v>0</v>
      </c>
      <c r="I11" s="20">
        <v>1</v>
      </c>
      <c r="J11" s="20">
        <v>13</v>
      </c>
      <c r="K11" s="20">
        <v>0</v>
      </c>
      <c r="L11" s="20">
        <v>0</v>
      </c>
      <c r="M11" s="20">
        <v>7</v>
      </c>
      <c r="N11" s="20">
        <v>0</v>
      </c>
      <c r="O11" s="20">
        <v>0</v>
      </c>
      <c r="P11" s="20">
        <v>3</v>
      </c>
      <c r="Q11" s="20">
        <v>6</v>
      </c>
      <c r="R11" s="20">
        <f t="shared" si="1"/>
        <v>0</v>
      </c>
      <c r="S11" s="20">
        <f t="shared" si="2"/>
        <v>308</v>
      </c>
      <c r="T11" s="19">
        <f t="shared" si="3"/>
        <v>0.5133333333333333</v>
      </c>
      <c r="U11" s="21">
        <f t="shared" si="4"/>
        <v>0.25666666666666665</v>
      </c>
      <c r="V11" s="24"/>
      <c r="W11" s="25">
        <f t="shared" si="5"/>
        <v>0</v>
      </c>
      <c r="X11" s="25">
        <f t="shared" si="6"/>
        <v>0</v>
      </c>
      <c r="Y11" s="25">
        <f t="shared" si="7"/>
        <v>0.5133333333333333</v>
      </c>
      <c r="Z11" s="24"/>
      <c r="AA11" s="25">
        <f t="shared" si="8"/>
        <v>0.5133333333333333</v>
      </c>
      <c r="AB11" s="25">
        <f t="shared" si="9"/>
        <v>0</v>
      </c>
      <c r="AC11" s="25">
        <f t="shared" si="10"/>
        <v>0.25666666666666665</v>
      </c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pans="2:29" s="30" customFormat="1" ht="17.25">
      <c r="B19" s="27"/>
      <c r="C19" s="27"/>
      <c r="D19" s="28"/>
      <c r="E19" s="29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8"/>
      <c r="W19" s="29"/>
      <c r="X19" s="29"/>
      <c r="Y19" s="29"/>
      <c r="Z19" s="28"/>
      <c r="AA19" s="29"/>
      <c r="AB19" s="29"/>
      <c r="AC19" s="29"/>
    </row>
    <row r="20" spans="2:29" s="30" customFormat="1" ht="17.25">
      <c r="B20" s="27"/>
      <c r="C20" s="27"/>
      <c r="D20" s="28"/>
      <c r="E20" s="29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8"/>
      <c r="W20" s="29"/>
      <c r="X20" s="29"/>
      <c r="Y20" s="29"/>
      <c r="Z20" s="28"/>
      <c r="AA20" s="29"/>
      <c r="AB20" s="29"/>
      <c r="AC20" s="29"/>
    </row>
    <row r="21" spans="2:29" s="30" customFormat="1" ht="17.25">
      <c r="B21" s="27"/>
      <c r="C21" s="27"/>
      <c r="D21" s="28"/>
      <c r="E21" s="29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8"/>
      <c r="W21" s="29"/>
      <c r="X21" s="29"/>
      <c r="Y21" s="29"/>
      <c r="Z21" s="28"/>
      <c r="AA21" s="29"/>
      <c r="AB21" s="29"/>
      <c r="AC21" s="29"/>
    </row>
    <row r="22" spans="2:29" s="30" customFormat="1" ht="17.25">
      <c r="B22" s="27"/>
      <c r="C22" s="27"/>
      <c r="D22" s="28"/>
      <c r="E22" s="29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8"/>
      <c r="W22" s="29"/>
      <c r="X22" s="29"/>
      <c r="Y22" s="29"/>
      <c r="Z22" s="28"/>
      <c r="AA22" s="29"/>
      <c r="AB22" s="29"/>
      <c r="AC22" s="29"/>
    </row>
    <row r="23" spans="2:29" s="30" customFormat="1" ht="17.25">
      <c r="B23" s="27"/>
      <c r="C23" s="27"/>
      <c r="D23" s="28"/>
      <c r="E23" s="29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8"/>
      <c r="W23" s="29"/>
      <c r="X23" s="29"/>
      <c r="Y23" s="29"/>
      <c r="Z23" s="28"/>
      <c r="AA23" s="29"/>
      <c r="AB23" s="29"/>
      <c r="AC23" s="29"/>
    </row>
    <row r="24" spans="2:29" s="30" customFormat="1" ht="17.25">
      <c r="B24" s="27"/>
      <c r="C24" s="27"/>
      <c r="D24" s="28"/>
      <c r="E24" s="29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9"/>
      <c r="X24" s="29"/>
      <c r="Y24" s="29"/>
      <c r="Z24" s="28"/>
      <c r="AA24" s="29"/>
      <c r="AB24" s="29"/>
      <c r="AC24" s="29"/>
    </row>
    <row r="25" spans="2:29" s="30" customFormat="1" ht="17.25">
      <c r="B25" s="27"/>
      <c r="C25" s="27"/>
      <c r="D25" s="28"/>
      <c r="E25" s="29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9"/>
      <c r="X25" s="29"/>
      <c r="Y25" s="29"/>
      <c r="Z25" s="28"/>
      <c r="AA25" s="29"/>
      <c r="AB25" s="29"/>
      <c r="AC25" s="29"/>
    </row>
    <row r="26" spans="2:29" s="30" customFormat="1" ht="17.25">
      <c r="B26" s="27"/>
      <c r="C26" s="27"/>
      <c r="D26" s="28"/>
      <c r="E26" s="29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9"/>
      <c r="X26" s="29"/>
      <c r="Y26" s="29"/>
      <c r="Z26" s="28"/>
      <c r="AA26" s="29"/>
      <c r="AB26" s="29"/>
      <c r="AC26" s="29"/>
    </row>
    <row r="27" spans="2:29" s="30" customFormat="1" ht="17.25">
      <c r="B27" s="27"/>
      <c r="C27" s="27"/>
      <c r="D27" s="28"/>
      <c r="E27" s="29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9"/>
      <c r="X27" s="29"/>
      <c r="Y27" s="29"/>
      <c r="Z27" s="28"/>
      <c r="AA27" s="29"/>
      <c r="AB27" s="29"/>
      <c r="AC27" s="29"/>
    </row>
    <row r="28" spans="2:29" s="30" customFormat="1" ht="17.25">
      <c r="B28" s="27"/>
      <c r="C28" s="27"/>
      <c r="D28" s="28"/>
      <c r="E28" s="29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9"/>
      <c r="X28" s="29"/>
      <c r="Y28" s="29"/>
      <c r="Z28" s="28"/>
      <c r="AA28" s="29"/>
      <c r="AB28" s="29"/>
      <c r="AC28" s="29"/>
    </row>
    <row r="29" spans="2:29" s="30" customFormat="1" ht="17.25">
      <c r="B29" s="27"/>
      <c r="C29" s="27"/>
      <c r="D29" s="28"/>
      <c r="E29" s="29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8"/>
      <c r="W29" s="29"/>
      <c r="X29" s="29"/>
      <c r="Y29" s="29"/>
      <c r="Z29" s="28"/>
      <c r="AA29" s="29"/>
      <c r="AB29" s="29"/>
      <c r="AC29" s="29"/>
    </row>
    <row r="30" spans="2:29" s="30" customFormat="1" ht="17.25">
      <c r="B30" s="27"/>
      <c r="C30" s="27"/>
      <c r="D30" s="28"/>
      <c r="E30" s="29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9"/>
      <c r="X30" s="29"/>
      <c r="Y30" s="29"/>
      <c r="Z30" s="28"/>
      <c r="AA30" s="29"/>
      <c r="AB30" s="29"/>
      <c r="AC30" s="29"/>
    </row>
    <row r="31" spans="2:29" s="30" customFormat="1" ht="17.25">
      <c r="B31" s="27"/>
      <c r="C31" s="27"/>
      <c r="D31" s="28"/>
      <c r="E31" s="29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9"/>
      <c r="X31" s="29"/>
      <c r="Y31" s="29"/>
      <c r="Z31" s="28"/>
      <c r="AA31" s="29"/>
      <c r="AB31" s="29"/>
      <c r="AC31" s="29"/>
    </row>
    <row r="32" spans="2:29" s="30" customFormat="1" ht="17.25">
      <c r="B32" s="27"/>
      <c r="C32" s="27"/>
      <c r="D32" s="28"/>
      <c r="E32" s="29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9"/>
      <c r="X32" s="29"/>
      <c r="Y32" s="29"/>
      <c r="Z32" s="28"/>
      <c r="AA32" s="29"/>
      <c r="AB32" s="29"/>
      <c r="AC32" s="29"/>
    </row>
    <row r="33" spans="2:29" s="30" customFormat="1" ht="17.25">
      <c r="B33" s="27"/>
      <c r="C33" s="27"/>
      <c r="D33" s="28"/>
      <c r="E33" s="29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9"/>
      <c r="X33" s="29"/>
      <c r="Y33" s="29"/>
      <c r="Z33" s="28"/>
      <c r="AA33" s="29"/>
      <c r="AB33" s="29"/>
      <c r="AC33" s="29"/>
    </row>
    <row r="34" spans="2:29" s="30" customFormat="1" ht="17.25">
      <c r="B34" s="27"/>
      <c r="C34" s="27"/>
      <c r="D34" s="28"/>
      <c r="E34" s="29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8"/>
      <c r="W34" s="29"/>
      <c r="X34" s="29"/>
      <c r="Y34" s="29"/>
      <c r="Z34" s="28"/>
      <c r="AA34" s="29"/>
      <c r="AB34" s="29"/>
      <c r="AC34" s="29"/>
    </row>
    <row r="35" spans="2:29" s="30" customFormat="1" ht="17.25">
      <c r="B35" s="27"/>
      <c r="C35" s="27"/>
      <c r="D35" s="28"/>
      <c r="E35" s="29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8"/>
      <c r="W35" s="29"/>
      <c r="X35" s="29"/>
      <c r="Y35" s="29"/>
      <c r="Z35" s="28"/>
      <c r="AA35" s="29"/>
      <c r="AB35" s="29"/>
      <c r="AC35" s="29"/>
    </row>
    <row r="36" spans="2:29" s="30" customFormat="1" ht="17.25">
      <c r="B36" s="27"/>
      <c r="C36" s="27"/>
      <c r="D36" s="28"/>
      <c r="E36" s="29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8"/>
      <c r="W36" s="29"/>
      <c r="X36" s="29"/>
      <c r="Y36" s="29"/>
      <c r="Z36" s="28"/>
      <c r="AA36" s="29"/>
      <c r="AB36" s="29"/>
      <c r="AC36" s="29"/>
    </row>
    <row r="37" spans="2:29" s="30" customFormat="1" ht="17.25">
      <c r="B37" s="27"/>
      <c r="C37" s="27"/>
      <c r="D37" s="28"/>
      <c r="E37" s="29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8"/>
      <c r="W37" s="29"/>
      <c r="X37" s="29"/>
      <c r="Y37" s="29"/>
      <c r="Z37" s="28"/>
      <c r="AA37" s="29"/>
      <c r="AB37" s="29"/>
      <c r="AC37" s="29"/>
    </row>
    <row r="38" spans="2:29" s="30" customFormat="1" ht="17.25">
      <c r="B38" s="27"/>
      <c r="C38" s="27"/>
      <c r="D38" s="28"/>
      <c r="E38" s="29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8"/>
      <c r="W38" s="29"/>
      <c r="X38" s="29"/>
      <c r="Y38" s="29"/>
      <c r="Z38" s="28"/>
      <c r="AA38" s="29"/>
      <c r="AB38" s="29"/>
      <c r="AC38" s="29"/>
    </row>
    <row r="39" spans="2:29" s="30" customFormat="1" ht="17.25">
      <c r="B39" s="27"/>
      <c r="C39" s="27"/>
      <c r="D39" s="28"/>
      <c r="E39" s="29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8"/>
      <c r="W39" s="29"/>
      <c r="X39" s="29"/>
      <c r="Y39" s="29"/>
      <c r="Z39" s="28"/>
      <c r="AA39" s="29"/>
      <c r="AB39" s="29"/>
      <c r="AC39" s="29"/>
    </row>
    <row r="40" spans="2:29" s="30" customFormat="1" ht="17.25">
      <c r="B40" s="27"/>
      <c r="C40" s="27"/>
      <c r="D40" s="28"/>
      <c r="E40" s="29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8"/>
      <c r="W40" s="29"/>
      <c r="X40" s="29"/>
      <c r="Y40" s="29"/>
      <c r="Z40" s="28"/>
      <c r="AA40" s="29"/>
      <c r="AB40" s="29"/>
      <c r="AC40" s="29"/>
    </row>
    <row r="41" spans="2:29" s="30" customFormat="1" ht="17.25">
      <c r="B41" s="27"/>
      <c r="C41" s="27"/>
      <c r="D41" s="28"/>
      <c r="E41" s="29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8"/>
      <c r="W41" s="29"/>
      <c r="X41" s="29"/>
      <c r="Y41" s="29"/>
      <c r="Z41" s="28"/>
      <c r="AA41" s="29"/>
      <c r="AB41" s="29"/>
      <c r="AC41" s="29"/>
    </row>
    <row r="42" spans="2:29" s="30" customFormat="1" ht="17.25">
      <c r="B42" s="27"/>
      <c r="C42" s="27"/>
      <c r="D42" s="28"/>
      <c r="E42" s="29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8"/>
      <c r="W42" s="29"/>
      <c r="X42" s="29"/>
      <c r="Y42" s="29"/>
      <c r="Z42" s="28"/>
      <c r="AA42" s="29"/>
      <c r="AB42" s="29"/>
      <c r="AC42" s="29"/>
    </row>
    <row r="43" spans="2:29" s="30" customFormat="1" ht="17.25">
      <c r="B43" s="27"/>
      <c r="C43" s="27"/>
      <c r="D43" s="28"/>
      <c r="E43" s="29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8"/>
      <c r="W43" s="29"/>
      <c r="X43" s="29"/>
      <c r="Y43" s="29"/>
      <c r="Z43" s="28"/>
      <c r="AA43" s="29"/>
      <c r="AB43" s="29"/>
      <c r="AC43" s="29"/>
    </row>
    <row r="44" spans="2:29" s="30" customFormat="1" ht="17.25">
      <c r="B44" s="27"/>
      <c r="C44" s="27"/>
      <c r="D44" s="28"/>
      <c r="E44" s="29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8"/>
      <c r="W44" s="29"/>
      <c r="X44" s="29"/>
      <c r="Y44" s="29"/>
      <c r="Z44" s="28"/>
      <c r="AA44" s="29"/>
      <c r="AB44" s="29"/>
      <c r="AC44" s="29"/>
    </row>
    <row r="45" spans="2:29" s="30" customFormat="1" ht="17.25">
      <c r="B45" s="27"/>
      <c r="C45" s="27"/>
      <c r="D45" s="28"/>
      <c r="E45" s="29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8"/>
      <c r="W45" s="29"/>
      <c r="X45" s="29"/>
      <c r="Y45" s="29"/>
      <c r="Z45" s="28"/>
      <c r="AA45" s="29"/>
      <c r="AB45" s="29"/>
      <c r="AC45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1"/>
  <colBreaks count="1" manualBreakCount="1">
    <brk id="2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C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" sqref="A6"/>
    </sheetView>
  </sheetViews>
  <sheetFormatPr defaultColWidth="9.140625" defaultRowHeight="15"/>
  <cols>
    <col min="1" max="1" width="4.140625" style="0" customWidth="1"/>
    <col min="2" max="2" width="22.7109375" style="0" customWidth="1"/>
    <col min="3" max="3" width="21.28125" style="0" customWidth="1"/>
    <col min="4" max="7" width="8.8515625" style="0" customWidth="1"/>
    <col min="8" max="8" width="4.7109375" style="0" customWidth="1"/>
    <col min="9" max="9" width="4.421875" style="0" customWidth="1"/>
    <col min="10" max="10" width="5.140625" style="0" customWidth="1"/>
    <col min="11" max="11" width="5.00390625" style="0" customWidth="1"/>
    <col min="12" max="12" width="4.7109375" style="0" customWidth="1"/>
    <col min="13" max="13" width="5.00390625" style="0" customWidth="1"/>
    <col min="14" max="15" width="4.8515625" style="0" customWidth="1"/>
    <col min="16" max="16" width="4.421875" style="0" customWidth="1"/>
    <col min="17" max="17" width="4.7109375" style="0" customWidth="1"/>
    <col min="18" max="18" width="11.140625" style="0" customWidth="1"/>
    <col min="19" max="20" width="8.8515625" style="0" customWidth="1"/>
    <col min="21" max="21" width="18.00390625" style="0" customWidth="1"/>
    <col min="22" max="16384" width="8.8515625" style="0" customWidth="1"/>
  </cols>
  <sheetData>
    <row r="1" spans="2:21" ht="24">
      <c r="B1" s="1" t="s">
        <v>130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 aca="true" t="shared" si="0" ref="A4:A6">A3+1</f>
        <v>1</v>
      </c>
      <c r="B4" s="15" t="s">
        <v>131</v>
      </c>
      <c r="C4" s="16" t="s">
        <v>69</v>
      </c>
      <c r="D4" s="17"/>
      <c r="E4" s="18">
        <f>D4/800</f>
        <v>0</v>
      </c>
      <c r="F4" s="17">
        <v>544</v>
      </c>
      <c r="G4" s="19">
        <f>F4/620</f>
        <v>0.8774193548387097</v>
      </c>
      <c r="H4" s="17">
        <v>5</v>
      </c>
      <c r="I4" s="20">
        <v>6</v>
      </c>
      <c r="J4" s="20">
        <v>14</v>
      </c>
      <c r="K4" s="20">
        <v>1</v>
      </c>
      <c r="L4" s="20">
        <v>0</v>
      </c>
      <c r="M4" s="20">
        <v>1</v>
      </c>
      <c r="N4" s="20">
        <v>0</v>
      </c>
      <c r="O4" s="20">
        <v>2</v>
      </c>
      <c r="P4" s="20">
        <v>1</v>
      </c>
      <c r="Q4" s="20">
        <v>0</v>
      </c>
      <c r="R4" s="20">
        <f>IF(H4+I4+J4+K4+L4+M4+N4+O4+P4+Q4=30,"ok","hiba")</f>
        <v>0</v>
      </c>
      <c r="S4" s="20">
        <f>H4*20+I4*18+J4*16+K4*14+L4*12+M4*10+N4*8+O4*6+P4*4</f>
        <v>472</v>
      </c>
      <c r="T4" s="19">
        <f>S4/600</f>
        <v>0.7866666666666666</v>
      </c>
      <c r="U4" s="21">
        <f aca="true" t="shared" si="1" ref="U4:U6">AC4</f>
        <v>0.8320430107526882</v>
      </c>
      <c r="V4" s="22"/>
      <c r="W4" s="23">
        <f aca="true" t="shared" si="2" ref="W4:W6">E4</f>
        <v>0</v>
      </c>
      <c r="X4" s="23">
        <f aca="true" t="shared" si="3" ref="X4:X6">G4</f>
        <v>0.8774193548387097</v>
      </c>
      <c r="Y4" s="23">
        <f aca="true" t="shared" si="4" ref="Y4:Y6">T4</f>
        <v>0.7866666666666666</v>
      </c>
      <c r="Z4" s="22"/>
      <c r="AA4" s="23">
        <f aca="true" t="shared" si="5" ref="AA4:AA6">LARGE(W4:Y4,1)</f>
        <v>0.8774193548387097</v>
      </c>
      <c r="AB4" s="23">
        <f aca="true" t="shared" si="6" ref="AB4:AB6">LARGE(W4:Y4,2)</f>
        <v>0.7866666666666666</v>
      </c>
      <c r="AC4" s="23">
        <f aca="true" t="shared" si="7" ref="AC4:AC6">SUM(AA4:AB4)/2</f>
        <v>0.8320430107526882</v>
      </c>
    </row>
    <row r="5" spans="1:29" ht="17.25">
      <c r="A5" s="32">
        <f t="shared" si="0"/>
        <v>2</v>
      </c>
      <c r="B5" s="15" t="s">
        <v>132</v>
      </c>
      <c r="C5" s="16" t="s">
        <v>117</v>
      </c>
      <c r="D5" s="17">
        <v>570</v>
      </c>
      <c r="E5" s="18">
        <f>D5/800</f>
        <v>0.7125</v>
      </c>
      <c r="F5" s="17"/>
      <c r="G5" s="19"/>
      <c r="H5" s="17">
        <v>4</v>
      </c>
      <c r="I5" s="20">
        <v>6</v>
      </c>
      <c r="J5" s="20">
        <v>10</v>
      </c>
      <c r="K5" s="20">
        <v>1</v>
      </c>
      <c r="L5" s="20">
        <v>2</v>
      </c>
      <c r="M5" s="20">
        <v>4</v>
      </c>
      <c r="N5" s="20">
        <v>0</v>
      </c>
      <c r="O5" s="20">
        <v>1</v>
      </c>
      <c r="P5" s="20">
        <v>0</v>
      </c>
      <c r="Q5" s="20">
        <v>2</v>
      </c>
      <c r="R5" s="20">
        <f>IF(H5+I5+J5+K5+L5+M5+N5+O5+P5+Q5=30,"ok","hiba")</f>
        <v>0</v>
      </c>
      <c r="S5" s="20">
        <f>H5*20+I5*18+J5*16+K5*14+L5*12+M5*10+N5*8+O5*6+P5*4</f>
        <v>432</v>
      </c>
      <c r="T5" s="19">
        <f>S5/600</f>
        <v>0.72</v>
      </c>
      <c r="U5" s="21">
        <f t="shared" si="1"/>
        <v>0.71625</v>
      </c>
      <c r="V5" s="22"/>
      <c r="W5" s="23">
        <f t="shared" si="2"/>
        <v>0.7125</v>
      </c>
      <c r="X5" s="23">
        <f t="shared" si="3"/>
        <v>0</v>
      </c>
      <c r="Y5" s="23">
        <f t="shared" si="4"/>
        <v>0.72</v>
      </c>
      <c r="Z5" s="22"/>
      <c r="AA5" s="23">
        <f t="shared" si="5"/>
        <v>0.72</v>
      </c>
      <c r="AB5" s="23">
        <f t="shared" si="6"/>
        <v>0.7125</v>
      </c>
      <c r="AC5" s="23">
        <f t="shared" si="7"/>
        <v>0.71625</v>
      </c>
    </row>
    <row r="6" spans="1:29" s="26" customFormat="1" ht="17.25">
      <c r="A6" s="32">
        <f t="shared" si="0"/>
        <v>3</v>
      </c>
      <c r="B6" s="15" t="s">
        <v>133</v>
      </c>
      <c r="C6" s="16" t="s">
        <v>134</v>
      </c>
      <c r="D6" s="17"/>
      <c r="E6" s="18">
        <f>D6/800</f>
        <v>0</v>
      </c>
      <c r="F6" s="17">
        <v>342</v>
      </c>
      <c r="G6" s="19">
        <f>F6/620</f>
        <v>0.5516129032258065</v>
      </c>
      <c r="H6" s="17">
        <v>1</v>
      </c>
      <c r="I6" s="20">
        <v>4</v>
      </c>
      <c r="J6" s="20">
        <v>8</v>
      </c>
      <c r="K6" s="20">
        <v>0</v>
      </c>
      <c r="L6" s="20">
        <v>2</v>
      </c>
      <c r="M6" s="20">
        <v>4</v>
      </c>
      <c r="N6" s="20">
        <v>0</v>
      </c>
      <c r="O6" s="20">
        <v>1</v>
      </c>
      <c r="P6" s="20">
        <v>4</v>
      </c>
      <c r="Q6" s="20">
        <v>6</v>
      </c>
      <c r="R6" s="20">
        <f>IF(H6+I6+J6+K6+L6+M6+N6+O6+P6+Q6=30,"ok","hiba")</f>
        <v>0</v>
      </c>
      <c r="S6" s="20">
        <f>H6*20+I6*18+J6*16+K6*14+L6*12+M6*10+N6*8+O6*6+P6*4</f>
        <v>306</v>
      </c>
      <c r="T6" s="19">
        <f>S6/600</f>
        <v>0.51</v>
      </c>
      <c r="U6" s="21">
        <f t="shared" si="1"/>
        <v>0.5308064516129032</v>
      </c>
      <c r="V6" s="24"/>
      <c r="W6" s="25">
        <f t="shared" si="2"/>
        <v>0</v>
      </c>
      <c r="X6" s="25">
        <f t="shared" si="3"/>
        <v>0.5516129032258065</v>
      </c>
      <c r="Y6" s="25">
        <f t="shared" si="4"/>
        <v>0.51</v>
      </c>
      <c r="Z6" s="24"/>
      <c r="AA6" s="25">
        <f t="shared" si="5"/>
        <v>0.5516129032258065</v>
      </c>
      <c r="AB6" s="25">
        <f t="shared" si="6"/>
        <v>0.51</v>
      </c>
      <c r="AC6" s="25">
        <f t="shared" si="7"/>
        <v>0.5308064516129032</v>
      </c>
    </row>
    <row r="7" spans="2:29" s="30" customFormat="1" ht="17.25"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2:29" s="30" customFormat="1" ht="17.25"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pans="2:29" s="30" customFormat="1" ht="17.25">
      <c r="B19" s="27"/>
      <c r="C19" s="27"/>
      <c r="D19" s="28"/>
      <c r="E19" s="29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8"/>
      <c r="W19" s="29"/>
      <c r="X19" s="29"/>
      <c r="Y19" s="29"/>
      <c r="Z19" s="28"/>
      <c r="AA19" s="29"/>
      <c r="AB19" s="29"/>
      <c r="AC19" s="29"/>
    </row>
    <row r="20" spans="2:29" s="30" customFormat="1" ht="17.25">
      <c r="B20" s="27"/>
      <c r="C20" s="27"/>
      <c r="D20" s="28"/>
      <c r="E20" s="29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8"/>
      <c r="W20" s="29"/>
      <c r="X20" s="29"/>
      <c r="Y20" s="29"/>
      <c r="Z20" s="28"/>
      <c r="AA20" s="29"/>
      <c r="AB20" s="29"/>
      <c r="AC20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69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AC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2" sqref="K12"/>
    </sheetView>
  </sheetViews>
  <sheetFormatPr defaultColWidth="9.140625" defaultRowHeight="15"/>
  <cols>
    <col min="1" max="1" width="4.140625" style="0" customWidth="1"/>
    <col min="2" max="2" width="20.421875" style="0" customWidth="1"/>
    <col min="3" max="3" width="23.7109375" style="0" customWidth="1"/>
    <col min="4" max="7" width="8.8515625" style="0" customWidth="1"/>
    <col min="8" max="8" width="4.8515625" style="0" customWidth="1"/>
    <col min="9" max="9" width="4.710937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5.00390625" style="0" customWidth="1"/>
    <col min="15" max="15" width="4.8515625" style="0" customWidth="1"/>
    <col min="16" max="16" width="4.421875" style="0" customWidth="1"/>
    <col min="17" max="17" width="4.8515625" style="0" customWidth="1"/>
    <col min="18" max="18" width="11.28125" style="0" customWidth="1"/>
    <col min="19" max="20" width="8.8515625" style="0" customWidth="1"/>
    <col min="21" max="21" width="16.28125" style="0" customWidth="1"/>
    <col min="22" max="16384" width="8.8515625" style="0" customWidth="1"/>
  </cols>
  <sheetData>
    <row r="1" spans="2:21" ht="24">
      <c r="B1" s="1" t="s">
        <v>135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v>1</v>
      </c>
      <c r="B4" s="15" t="s">
        <v>136</v>
      </c>
      <c r="C4" s="16" t="s">
        <v>97</v>
      </c>
      <c r="D4" s="17">
        <v>478</v>
      </c>
      <c r="E4" s="18">
        <f>D4/800</f>
        <v>0.5975</v>
      </c>
      <c r="F4" s="17"/>
      <c r="G4" s="18"/>
      <c r="H4" s="17">
        <v>5</v>
      </c>
      <c r="I4" s="20">
        <v>8</v>
      </c>
      <c r="J4" s="20">
        <v>13</v>
      </c>
      <c r="K4" s="20">
        <v>0</v>
      </c>
      <c r="L4" s="20">
        <v>2</v>
      </c>
      <c r="M4" s="20">
        <v>1</v>
      </c>
      <c r="N4" s="20">
        <v>0</v>
      </c>
      <c r="O4" s="20">
        <v>0</v>
      </c>
      <c r="P4" s="20">
        <v>0</v>
      </c>
      <c r="Q4" s="20">
        <v>1</v>
      </c>
      <c r="R4" s="20">
        <f>IF(H4+I4+J4+K4+L4+M4+N4+O4+P4+Q4=30,"ok","hiba")</f>
        <v>0</v>
      </c>
      <c r="S4" s="20">
        <f>H4*20+I4*18+J4*16+K4*14+L4*12+M4*10+N4*8+O4*6+P4*4</f>
        <v>486</v>
      </c>
      <c r="T4" s="19">
        <f>S4/600</f>
        <v>0.81</v>
      </c>
      <c r="U4" s="21">
        <f aca="true" t="shared" si="0" ref="U4:U6">AC4</f>
        <v>0.7037500000000001</v>
      </c>
      <c r="V4" s="22"/>
      <c r="W4" s="23">
        <f>E4</f>
        <v>0.5975</v>
      </c>
      <c r="X4" s="23">
        <f>G4</f>
        <v>0</v>
      </c>
      <c r="Y4" s="23">
        <f>T4</f>
        <v>0.81</v>
      </c>
      <c r="Z4" s="22"/>
      <c r="AA4" s="23">
        <f>LARGE(W4:Y4,1)</f>
        <v>0.81</v>
      </c>
      <c r="AB4" s="23">
        <f>LARGE(W4:Y4,2)</f>
        <v>0.5975</v>
      </c>
      <c r="AC4" s="23">
        <f>SUM(AA4:AB4)/2</f>
        <v>0.7037500000000001</v>
      </c>
    </row>
    <row r="5" spans="1:29" ht="17.25">
      <c r="A5" s="32">
        <f>A4+1</f>
        <v>2</v>
      </c>
      <c r="B5" s="15" t="s">
        <v>137</v>
      </c>
      <c r="C5" s="16" t="s">
        <v>65</v>
      </c>
      <c r="D5" s="17"/>
      <c r="E5" s="18">
        <f>D5/800</f>
        <v>0</v>
      </c>
      <c r="F5" s="17"/>
      <c r="G5" s="18"/>
      <c r="H5" s="17">
        <v>3</v>
      </c>
      <c r="I5" s="20">
        <v>4</v>
      </c>
      <c r="J5" s="20">
        <v>19</v>
      </c>
      <c r="K5" s="20">
        <v>1</v>
      </c>
      <c r="L5" s="20">
        <v>2</v>
      </c>
      <c r="M5" s="20">
        <v>1</v>
      </c>
      <c r="N5" s="20">
        <v>0</v>
      </c>
      <c r="O5" s="20">
        <v>0</v>
      </c>
      <c r="P5" s="20">
        <v>0</v>
      </c>
      <c r="Q5" s="20">
        <v>0</v>
      </c>
      <c r="R5" s="20">
        <f>IF(H5+I5+J5+K5+L5+M5+N5+O5+P5+Q5=30,"ok","hiba")</f>
        <v>0</v>
      </c>
      <c r="S5" s="20">
        <f>H5*20+I5*18+J5*16+K5*14+L5*12+M5*10+N5*8+O5*6+P5*4</f>
        <v>484</v>
      </c>
      <c r="T5" s="19">
        <f>S5/600</f>
        <v>0.8066666666666666</v>
      </c>
      <c r="U5" s="21">
        <f t="shared" si="0"/>
        <v>0.4033333333333333</v>
      </c>
      <c r="V5" s="22"/>
      <c r="W5" s="23">
        <f>E5</f>
        <v>0</v>
      </c>
      <c r="X5" s="23">
        <f>G5</f>
        <v>0</v>
      </c>
      <c r="Y5" s="23">
        <f>T5</f>
        <v>0.8066666666666666</v>
      </c>
      <c r="Z5" s="22"/>
      <c r="AA5" s="23">
        <f>LARGE(W5:Y5,1)</f>
        <v>0.8066666666666666</v>
      </c>
      <c r="AB5" s="23">
        <f>LARGE(W5:Y5,2)</f>
        <v>0</v>
      </c>
      <c r="AC5" s="23">
        <f>SUM(AA5:AB5)/2</f>
        <v>0.4033333333333333</v>
      </c>
    </row>
    <row r="6" spans="1:29" s="26" customFormat="1" ht="17.25">
      <c r="A6" s="32">
        <f aca="true" t="shared" si="1" ref="A6">A5+1</f>
        <v>3</v>
      </c>
      <c r="B6" s="15" t="s">
        <v>138</v>
      </c>
      <c r="C6" s="16" t="s">
        <v>97</v>
      </c>
      <c r="D6" s="17">
        <v>520</v>
      </c>
      <c r="E6" s="18">
        <f>D6/800</f>
        <v>0.65</v>
      </c>
      <c r="F6" s="17"/>
      <c r="G6" s="18"/>
      <c r="H6" s="17">
        <v>2</v>
      </c>
      <c r="I6" s="20">
        <v>10</v>
      </c>
      <c r="J6" s="20">
        <v>11</v>
      </c>
      <c r="K6" s="20">
        <v>1</v>
      </c>
      <c r="L6" s="20">
        <v>3</v>
      </c>
      <c r="M6" s="20">
        <v>3</v>
      </c>
      <c r="N6" s="20">
        <v>0</v>
      </c>
      <c r="O6" s="20">
        <v>0</v>
      </c>
      <c r="P6" s="20">
        <v>0</v>
      </c>
      <c r="Q6" s="20"/>
      <c r="R6" s="20">
        <f>IF(H6+I6+J6+K6+L6+M6+N6+O6+P6+Q6=30,"ok","hiba")</f>
        <v>0</v>
      </c>
      <c r="S6" s="20">
        <f>H6*20+I6*18+J6*16+K6*14+L6*12+M6*10+N6*8+O6*6+P6*4</f>
        <v>476</v>
      </c>
      <c r="T6" s="19">
        <f>S6/600</f>
        <v>0.7933333333333333</v>
      </c>
      <c r="U6" s="21">
        <f t="shared" si="0"/>
        <v>0.7216666666666667</v>
      </c>
      <c r="V6" s="24"/>
      <c r="W6" s="25">
        <f>E6</f>
        <v>0.65</v>
      </c>
      <c r="X6" s="25">
        <f>G6</f>
        <v>0</v>
      </c>
      <c r="Y6" s="25">
        <f>T6</f>
        <v>0.7933333333333333</v>
      </c>
      <c r="Z6" s="24"/>
      <c r="AA6" s="25">
        <f>LARGE(W6:Y6,1)</f>
        <v>0.7933333333333333</v>
      </c>
      <c r="AB6" s="25">
        <f>LARGE(W6:Y6,2)</f>
        <v>0.65</v>
      </c>
      <c r="AC6" s="25">
        <f>SUM(AA6:AB6)/2</f>
        <v>0.7216666666666667</v>
      </c>
    </row>
    <row r="7" spans="2:29" s="30" customFormat="1" ht="17.25"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2:29" s="30" customFormat="1" ht="17.25"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="30" customFormat="1" ht="15"/>
    <row r="20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1"/>
  <colBreaks count="1" manualBreakCount="1">
    <brk id="2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AC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" sqref="A8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23.00390625" style="0" customWidth="1"/>
    <col min="4" max="7" width="8.8515625" style="0" customWidth="1"/>
    <col min="8" max="8" width="4.421875" style="0" customWidth="1"/>
    <col min="9" max="9" width="5.00390625" style="0" customWidth="1"/>
    <col min="10" max="10" width="5.28125" style="0" customWidth="1"/>
    <col min="11" max="11" width="4.421875" style="0" customWidth="1"/>
    <col min="12" max="13" width="4.7109375" style="0" customWidth="1"/>
    <col min="14" max="14" width="5.00390625" style="0" customWidth="1"/>
    <col min="15" max="15" width="4.28125" style="0" customWidth="1"/>
    <col min="16" max="16" width="4.421875" style="0" customWidth="1"/>
    <col min="17" max="17" width="4.8515625" style="0" customWidth="1"/>
    <col min="18" max="18" width="11.421875" style="0" customWidth="1"/>
    <col min="19" max="20" width="8.8515625" style="0" customWidth="1"/>
    <col min="21" max="21" width="16.421875" style="0" customWidth="1"/>
    <col min="22" max="16384" width="8.8515625" style="0" customWidth="1"/>
  </cols>
  <sheetData>
    <row r="1" spans="2:21" ht="24">
      <c r="B1" s="1" t="s">
        <v>139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v>1</v>
      </c>
      <c r="B4" s="15" t="s">
        <v>140</v>
      </c>
      <c r="C4" s="16" t="s">
        <v>117</v>
      </c>
      <c r="D4" s="17">
        <v>682</v>
      </c>
      <c r="E4" s="18">
        <f aca="true" t="shared" si="0" ref="E4:E8">D4/800</f>
        <v>0.8525</v>
      </c>
      <c r="F4" s="17">
        <v>478</v>
      </c>
      <c r="G4" s="19">
        <f>F4/620</f>
        <v>0.7709677419354839</v>
      </c>
      <c r="H4" s="17">
        <v>4</v>
      </c>
      <c r="I4" s="20">
        <v>5</v>
      </c>
      <c r="J4" s="20">
        <v>19</v>
      </c>
      <c r="K4" s="20">
        <v>0</v>
      </c>
      <c r="L4" s="20">
        <v>0</v>
      </c>
      <c r="M4" s="20">
        <v>2</v>
      </c>
      <c r="N4" s="20">
        <v>0</v>
      </c>
      <c r="O4" s="20">
        <v>0</v>
      </c>
      <c r="P4" s="20">
        <v>0</v>
      </c>
      <c r="Q4" s="20">
        <v>0</v>
      </c>
      <c r="R4" s="20">
        <f aca="true" t="shared" si="1" ref="R4:R8">IF(H4+I4+J4+K4+L4+M4+N4+O4+P4+Q4=30,"ok","hiba")</f>
        <v>0</v>
      </c>
      <c r="S4" s="20">
        <f aca="true" t="shared" si="2" ref="S4:S8">H4*20+I4*18+J4*16+K4*14+L4*12+M4*10+N4*8+O4*6+P4*4</f>
        <v>494</v>
      </c>
      <c r="T4" s="19">
        <f aca="true" t="shared" si="3" ref="T4:T8">S4/600</f>
        <v>0.8233333333333334</v>
      </c>
      <c r="U4" s="21">
        <f aca="true" t="shared" si="4" ref="U4:U8">AC4</f>
        <v>0.8379166666666666</v>
      </c>
      <c r="V4" s="22"/>
      <c r="W4" s="23">
        <f aca="true" t="shared" si="5" ref="W4:W8">E4</f>
        <v>0.8525</v>
      </c>
      <c r="X4" s="23">
        <f aca="true" t="shared" si="6" ref="X4:X8">G4</f>
        <v>0.7709677419354839</v>
      </c>
      <c r="Y4" s="23">
        <f aca="true" t="shared" si="7" ref="Y4:Y8">T4</f>
        <v>0.8233333333333334</v>
      </c>
      <c r="Z4" s="22"/>
      <c r="AA4" s="23">
        <f aca="true" t="shared" si="8" ref="AA4:AA8">LARGE(W4:Y4,1)</f>
        <v>0.8525</v>
      </c>
      <c r="AB4" s="23">
        <f aca="true" t="shared" si="9" ref="AB4:AB8">LARGE(W4:Y4,2)</f>
        <v>0.8233333333333334</v>
      </c>
      <c r="AC4" s="23">
        <f aca="true" t="shared" si="10" ref="AC4:AC8">SUM(AA4:AB4)/2</f>
        <v>0.8379166666666666</v>
      </c>
    </row>
    <row r="5" spans="1:29" ht="17.25">
      <c r="A5" s="32">
        <f aca="true" t="shared" si="11" ref="A5:A8">A4+1</f>
        <v>2</v>
      </c>
      <c r="B5" s="15" t="s">
        <v>141</v>
      </c>
      <c r="C5" s="16" t="s">
        <v>142</v>
      </c>
      <c r="D5" s="17"/>
      <c r="E5" s="18">
        <f t="shared" si="0"/>
        <v>0</v>
      </c>
      <c r="F5" s="17"/>
      <c r="G5" s="19"/>
      <c r="H5" s="17">
        <v>6</v>
      </c>
      <c r="I5" s="20">
        <v>6</v>
      </c>
      <c r="J5" s="20">
        <v>14</v>
      </c>
      <c r="K5" s="20">
        <v>1</v>
      </c>
      <c r="L5" s="20">
        <v>0</v>
      </c>
      <c r="M5" s="20">
        <v>1</v>
      </c>
      <c r="N5" s="20">
        <v>0</v>
      </c>
      <c r="O5" s="20">
        <v>0</v>
      </c>
      <c r="P5" s="20">
        <v>1</v>
      </c>
      <c r="Q5" s="20">
        <v>1</v>
      </c>
      <c r="R5" s="20">
        <f t="shared" si="1"/>
        <v>0</v>
      </c>
      <c r="S5" s="20">
        <f t="shared" si="2"/>
        <v>480</v>
      </c>
      <c r="T5" s="19">
        <f t="shared" si="3"/>
        <v>0.8</v>
      </c>
      <c r="U5" s="21">
        <f t="shared" si="4"/>
        <v>0.4</v>
      </c>
      <c r="V5" s="22"/>
      <c r="W5" s="23">
        <f t="shared" si="5"/>
        <v>0</v>
      </c>
      <c r="X5" s="23">
        <f t="shared" si="6"/>
        <v>0</v>
      </c>
      <c r="Y5" s="23">
        <f t="shared" si="7"/>
        <v>0.8</v>
      </c>
      <c r="Z5" s="22"/>
      <c r="AA5" s="23">
        <f t="shared" si="8"/>
        <v>0.8</v>
      </c>
      <c r="AB5" s="23">
        <f t="shared" si="9"/>
        <v>0</v>
      </c>
      <c r="AC5" s="23">
        <f t="shared" si="10"/>
        <v>0.4</v>
      </c>
    </row>
    <row r="6" spans="1:29" ht="17.25">
      <c r="A6" s="32">
        <f t="shared" si="11"/>
        <v>3</v>
      </c>
      <c r="B6" s="15" t="s">
        <v>143</v>
      </c>
      <c r="C6" s="16" t="s">
        <v>100</v>
      </c>
      <c r="D6" s="17"/>
      <c r="E6" s="18">
        <f t="shared" si="0"/>
        <v>0</v>
      </c>
      <c r="F6" s="17">
        <v>474</v>
      </c>
      <c r="G6" s="19">
        <f>F6/620</f>
        <v>0.7645161290322581</v>
      </c>
      <c r="H6" s="17">
        <v>4</v>
      </c>
      <c r="I6" s="20">
        <v>10</v>
      </c>
      <c r="J6" s="20">
        <v>9</v>
      </c>
      <c r="K6" s="20">
        <v>0</v>
      </c>
      <c r="L6" s="20">
        <v>3</v>
      </c>
      <c r="M6" s="20">
        <v>3</v>
      </c>
      <c r="N6" s="20">
        <v>0</v>
      </c>
      <c r="O6" s="20">
        <v>0</v>
      </c>
      <c r="P6" s="20">
        <v>1</v>
      </c>
      <c r="Q6" s="20">
        <v>0</v>
      </c>
      <c r="R6" s="20">
        <f t="shared" si="1"/>
        <v>0</v>
      </c>
      <c r="S6" s="20">
        <f t="shared" si="2"/>
        <v>474</v>
      </c>
      <c r="T6" s="19">
        <f t="shared" si="3"/>
        <v>0.79</v>
      </c>
      <c r="U6" s="21">
        <f t="shared" si="4"/>
        <v>0.7772580645161291</v>
      </c>
      <c r="V6" s="22"/>
      <c r="W6" s="23">
        <f t="shared" si="5"/>
        <v>0</v>
      </c>
      <c r="X6" s="23">
        <f t="shared" si="6"/>
        <v>0.7645161290322581</v>
      </c>
      <c r="Y6" s="23">
        <f t="shared" si="7"/>
        <v>0.79</v>
      </c>
      <c r="Z6" s="22"/>
      <c r="AA6" s="23">
        <f t="shared" si="8"/>
        <v>0.79</v>
      </c>
      <c r="AB6" s="23">
        <f t="shared" si="9"/>
        <v>0.7645161290322581</v>
      </c>
      <c r="AC6" s="23">
        <f t="shared" si="10"/>
        <v>0.7772580645161291</v>
      </c>
    </row>
    <row r="7" spans="1:29" ht="17.25">
      <c r="A7" s="32">
        <f t="shared" si="11"/>
        <v>4</v>
      </c>
      <c r="B7" s="15" t="s">
        <v>144</v>
      </c>
      <c r="C7" s="16" t="s">
        <v>119</v>
      </c>
      <c r="D7" s="17">
        <v>468</v>
      </c>
      <c r="E7" s="18">
        <f t="shared" si="0"/>
        <v>0.585</v>
      </c>
      <c r="F7" s="17">
        <v>276</v>
      </c>
      <c r="G7" s="18">
        <f>F7/620</f>
        <v>0.44516129032258067</v>
      </c>
      <c r="H7" s="17">
        <v>3</v>
      </c>
      <c r="I7" s="20">
        <v>3</v>
      </c>
      <c r="J7" s="20">
        <v>17</v>
      </c>
      <c r="K7" s="20">
        <v>0</v>
      </c>
      <c r="L7" s="20">
        <v>2</v>
      </c>
      <c r="M7" s="20">
        <v>2</v>
      </c>
      <c r="N7" s="20">
        <v>0</v>
      </c>
      <c r="O7" s="20">
        <v>0</v>
      </c>
      <c r="P7" s="20">
        <v>0</v>
      </c>
      <c r="Q7" s="20">
        <v>3</v>
      </c>
      <c r="R7" s="20">
        <f t="shared" si="1"/>
        <v>0</v>
      </c>
      <c r="S7" s="20">
        <f t="shared" si="2"/>
        <v>430</v>
      </c>
      <c r="T7" s="19">
        <f t="shared" si="3"/>
        <v>0.7166666666666667</v>
      </c>
      <c r="U7" s="21">
        <f t="shared" si="4"/>
        <v>0.6508333333333334</v>
      </c>
      <c r="V7" s="22"/>
      <c r="W7" s="23">
        <f t="shared" si="5"/>
        <v>0.585</v>
      </c>
      <c r="X7" s="23">
        <f t="shared" si="6"/>
        <v>0.44516129032258067</v>
      </c>
      <c r="Y7" s="23">
        <f t="shared" si="7"/>
        <v>0.7166666666666667</v>
      </c>
      <c r="Z7" s="22"/>
      <c r="AA7" s="23">
        <f t="shared" si="8"/>
        <v>0.7166666666666667</v>
      </c>
      <c r="AB7" s="23">
        <f t="shared" si="9"/>
        <v>0.585</v>
      </c>
      <c r="AC7" s="23">
        <f t="shared" si="10"/>
        <v>0.6508333333333334</v>
      </c>
    </row>
    <row r="8" spans="1:29" s="26" customFormat="1" ht="17.25">
      <c r="A8" s="32">
        <f t="shared" si="11"/>
        <v>5</v>
      </c>
      <c r="B8" s="57" t="s">
        <v>145</v>
      </c>
      <c r="C8" s="58" t="s">
        <v>146</v>
      </c>
      <c r="D8" s="17"/>
      <c r="E8" s="18">
        <f t="shared" si="0"/>
        <v>0</v>
      </c>
      <c r="F8" s="17"/>
      <c r="G8" s="18"/>
      <c r="H8" s="17">
        <v>2</v>
      </c>
      <c r="I8" s="20">
        <v>3</v>
      </c>
      <c r="J8" s="20">
        <v>12</v>
      </c>
      <c r="K8" s="20">
        <v>1</v>
      </c>
      <c r="L8" s="20">
        <v>5</v>
      </c>
      <c r="M8" s="20">
        <v>3</v>
      </c>
      <c r="N8" s="20">
        <v>0</v>
      </c>
      <c r="O8" s="20">
        <v>1</v>
      </c>
      <c r="P8" s="20">
        <v>0</v>
      </c>
      <c r="Q8" s="20">
        <v>3</v>
      </c>
      <c r="R8" s="20">
        <f t="shared" si="1"/>
        <v>0</v>
      </c>
      <c r="S8" s="20">
        <f t="shared" si="2"/>
        <v>396</v>
      </c>
      <c r="T8" s="19">
        <f t="shared" si="3"/>
        <v>0.66</v>
      </c>
      <c r="U8" s="21">
        <f t="shared" si="4"/>
        <v>0.33</v>
      </c>
      <c r="V8" s="24"/>
      <c r="W8" s="25">
        <f t="shared" si="5"/>
        <v>0</v>
      </c>
      <c r="X8" s="25">
        <f t="shared" si="6"/>
        <v>0</v>
      </c>
      <c r="Y8" s="25">
        <f t="shared" si="7"/>
        <v>0.66</v>
      </c>
      <c r="Z8" s="24"/>
      <c r="AA8" s="25">
        <f t="shared" si="8"/>
        <v>0.66</v>
      </c>
      <c r="AB8" s="25">
        <f t="shared" si="9"/>
        <v>0</v>
      </c>
      <c r="AC8" s="25">
        <f t="shared" si="10"/>
        <v>0.33</v>
      </c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69"/>
  <colBreaks count="1" manualBreakCount="1">
    <brk id="2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AC5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2" sqref="B22"/>
    </sheetView>
  </sheetViews>
  <sheetFormatPr defaultColWidth="9.140625" defaultRowHeight="15"/>
  <cols>
    <col min="1" max="1" width="3.7109375" style="0" customWidth="1"/>
    <col min="2" max="2" width="20.00390625" style="0" customWidth="1"/>
    <col min="3" max="3" width="24.00390625" style="0" customWidth="1"/>
    <col min="4" max="7" width="8.8515625" style="0" customWidth="1"/>
    <col min="8" max="8" width="4.421875" style="0" customWidth="1"/>
    <col min="9" max="9" width="4.28125" style="0" customWidth="1"/>
    <col min="10" max="11" width="4.140625" style="0" customWidth="1"/>
    <col min="12" max="12" width="4.28125" style="0" customWidth="1"/>
    <col min="13" max="13" width="4.8515625" style="0" customWidth="1"/>
    <col min="14" max="14" width="4.7109375" style="0" customWidth="1"/>
    <col min="15" max="15" width="4.421875" style="0" customWidth="1"/>
    <col min="16" max="16" width="4.140625" style="0" customWidth="1"/>
    <col min="17" max="17" width="4.28125" style="0" customWidth="1"/>
    <col min="18" max="18" width="11.28125" style="0" customWidth="1"/>
    <col min="19" max="20" width="8.8515625" style="0" customWidth="1"/>
    <col min="21" max="21" width="17.28125" style="0" customWidth="1"/>
    <col min="22" max="16384" width="8.8515625" style="0" customWidth="1"/>
  </cols>
  <sheetData>
    <row r="1" spans="2:21" ht="24">
      <c r="B1" s="1" t="s">
        <v>147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v>1</v>
      </c>
      <c r="B4" s="15" t="s">
        <v>148</v>
      </c>
      <c r="C4" s="16" t="s">
        <v>149</v>
      </c>
      <c r="D4" s="17"/>
      <c r="E4" s="18">
        <f>D4/800</f>
        <v>0</v>
      </c>
      <c r="F4" s="17">
        <v>494</v>
      </c>
      <c r="G4" s="19">
        <f>F4/620</f>
        <v>0.7967741935483871</v>
      </c>
      <c r="H4" s="59">
        <v>8</v>
      </c>
      <c r="I4" s="60">
        <v>7</v>
      </c>
      <c r="J4" s="60">
        <v>13</v>
      </c>
      <c r="K4" s="60">
        <v>0</v>
      </c>
      <c r="L4" s="60">
        <v>1</v>
      </c>
      <c r="M4" s="60">
        <v>1</v>
      </c>
      <c r="N4" s="60">
        <v>0</v>
      </c>
      <c r="O4" s="60">
        <v>0</v>
      </c>
      <c r="P4" s="60">
        <v>0</v>
      </c>
      <c r="Q4" s="60">
        <v>0</v>
      </c>
      <c r="R4" s="20" t="str">
        <f aca="true" t="shared" si="0" ref="R4:R29">IF(H4+I4+J4+K4+L4+M4+N4+O4+P4+Q4=30,"ok","hiba")</f>
        <v>ok</v>
      </c>
      <c r="S4" s="20">
        <f aca="true" t="shared" si="1" ref="S4:S29">H4*20+I4*18+J4*16+K4*14+L4*12+M4*10+N4*8+O4*6+P4*4</f>
        <v>516</v>
      </c>
      <c r="T4" s="19">
        <f aca="true" t="shared" si="2" ref="T4:T29">S4/600</f>
        <v>0.86</v>
      </c>
      <c r="U4" s="21">
        <f aca="true" t="shared" si="3" ref="U4:U29">AC4</f>
        <v>0.8283870967741935</v>
      </c>
      <c r="V4" s="22"/>
      <c r="W4" s="23">
        <f aca="true" t="shared" si="4" ref="W4:W29">E4</f>
        <v>0</v>
      </c>
      <c r="X4" s="23">
        <f aca="true" t="shared" si="5" ref="X4:X29">G4</f>
        <v>0.7967741935483871</v>
      </c>
      <c r="Y4" s="23">
        <f aca="true" t="shared" si="6" ref="Y4:Y29">T4</f>
        <v>0.86</v>
      </c>
      <c r="Z4" s="22"/>
      <c r="AA4" s="23">
        <f aca="true" t="shared" si="7" ref="AA4:AA29">LARGE(W4:Y4,1)</f>
        <v>0.86</v>
      </c>
      <c r="AB4" s="23">
        <f aca="true" t="shared" si="8" ref="AB4:AB29">LARGE(W4:Y4,2)</f>
        <v>0.7967741935483871</v>
      </c>
      <c r="AC4" s="23">
        <f aca="true" t="shared" si="9" ref="AC4:AC29">SUM(AA4:AB4)/2</f>
        <v>0.8283870967741935</v>
      </c>
    </row>
    <row r="5" spans="1:29" ht="17.25">
      <c r="A5" s="32">
        <f aca="true" t="shared" si="10" ref="A5:A29">A4+1</f>
        <v>2</v>
      </c>
      <c r="B5" s="15" t="s">
        <v>150</v>
      </c>
      <c r="C5" s="16" t="s">
        <v>151</v>
      </c>
      <c r="D5" s="61"/>
      <c r="E5" s="62"/>
      <c r="F5" s="61"/>
      <c r="G5" s="16"/>
      <c r="H5" s="59">
        <v>4</v>
      </c>
      <c r="I5" s="60">
        <v>11</v>
      </c>
      <c r="J5" s="60">
        <v>12</v>
      </c>
      <c r="K5" s="60">
        <v>0</v>
      </c>
      <c r="L5" s="60">
        <v>0</v>
      </c>
      <c r="M5" s="60">
        <v>3</v>
      </c>
      <c r="N5" s="60">
        <v>0</v>
      </c>
      <c r="O5" s="60">
        <v>0</v>
      </c>
      <c r="P5" s="60">
        <v>0</v>
      </c>
      <c r="Q5" s="60">
        <v>0</v>
      </c>
      <c r="R5" s="20" t="str">
        <f t="shared" si="0"/>
        <v>ok</v>
      </c>
      <c r="S5" s="20">
        <f t="shared" si="1"/>
        <v>500</v>
      </c>
      <c r="T5" s="19">
        <f t="shared" si="2"/>
        <v>0.8333333333333334</v>
      </c>
      <c r="U5" s="21">
        <f t="shared" si="3"/>
        <v>0.4166666666666667</v>
      </c>
      <c r="V5" s="22"/>
      <c r="W5" s="23">
        <f t="shared" si="4"/>
        <v>0</v>
      </c>
      <c r="X5" s="23">
        <f t="shared" si="5"/>
        <v>0</v>
      </c>
      <c r="Y5" s="23">
        <f t="shared" si="6"/>
        <v>0.8333333333333334</v>
      </c>
      <c r="Z5" s="22"/>
      <c r="AA5" s="23">
        <f t="shared" si="7"/>
        <v>0.8333333333333334</v>
      </c>
      <c r="AB5" s="23">
        <f t="shared" si="8"/>
        <v>0</v>
      </c>
      <c r="AC5" s="23">
        <f t="shared" si="9"/>
        <v>0.4166666666666667</v>
      </c>
    </row>
    <row r="6" spans="1:29" ht="17.25">
      <c r="A6" s="32">
        <f t="shared" si="10"/>
        <v>3</v>
      </c>
      <c r="B6" s="15" t="s">
        <v>152</v>
      </c>
      <c r="C6" s="16" t="s">
        <v>153</v>
      </c>
      <c r="D6" s="17"/>
      <c r="E6" s="18">
        <f>D6/800</f>
        <v>0</v>
      </c>
      <c r="F6" s="17">
        <v>462</v>
      </c>
      <c r="G6" s="19">
        <f>F6/620</f>
        <v>0.7451612903225806</v>
      </c>
      <c r="H6" s="59">
        <v>6</v>
      </c>
      <c r="I6" s="60">
        <v>5</v>
      </c>
      <c r="J6" s="60">
        <v>16</v>
      </c>
      <c r="K6" s="60">
        <v>0</v>
      </c>
      <c r="L6" s="60">
        <v>0</v>
      </c>
      <c r="M6" s="60">
        <v>2</v>
      </c>
      <c r="N6" s="60">
        <v>0</v>
      </c>
      <c r="O6" s="60">
        <v>1</v>
      </c>
      <c r="P6" s="60">
        <v>0</v>
      </c>
      <c r="Q6" s="60">
        <v>0</v>
      </c>
      <c r="R6" s="20" t="str">
        <f t="shared" si="0"/>
        <v>ok</v>
      </c>
      <c r="S6" s="20">
        <f t="shared" si="1"/>
        <v>492</v>
      </c>
      <c r="T6" s="19">
        <f t="shared" si="2"/>
        <v>0.82</v>
      </c>
      <c r="U6" s="21">
        <f t="shared" si="3"/>
        <v>0.7825806451612902</v>
      </c>
      <c r="V6" s="22"/>
      <c r="W6" s="23">
        <f t="shared" si="4"/>
        <v>0</v>
      </c>
      <c r="X6" s="23">
        <f t="shared" si="5"/>
        <v>0.7451612903225806</v>
      </c>
      <c r="Y6" s="23">
        <f t="shared" si="6"/>
        <v>0.82</v>
      </c>
      <c r="Z6" s="22"/>
      <c r="AA6" s="23">
        <f t="shared" si="7"/>
        <v>0.82</v>
      </c>
      <c r="AB6" s="23">
        <f t="shared" si="8"/>
        <v>0.7451612903225806</v>
      </c>
      <c r="AC6" s="23">
        <f t="shared" si="9"/>
        <v>0.7825806451612902</v>
      </c>
    </row>
    <row r="7" spans="1:29" ht="17.25">
      <c r="A7" s="32">
        <f t="shared" si="10"/>
        <v>4</v>
      </c>
      <c r="B7" s="15" t="s">
        <v>154</v>
      </c>
      <c r="C7" s="16" t="s">
        <v>155</v>
      </c>
      <c r="D7" s="61"/>
      <c r="E7" s="62"/>
      <c r="F7" s="61"/>
      <c r="G7" s="16"/>
      <c r="H7" s="59">
        <v>3</v>
      </c>
      <c r="I7" s="60">
        <v>6</v>
      </c>
      <c r="J7" s="60">
        <v>17</v>
      </c>
      <c r="K7" s="60">
        <v>0</v>
      </c>
      <c r="L7" s="60">
        <v>1</v>
      </c>
      <c r="M7" s="60">
        <v>3</v>
      </c>
      <c r="N7" s="60">
        <v>0</v>
      </c>
      <c r="O7" s="60">
        <v>0</v>
      </c>
      <c r="P7" s="60">
        <v>0</v>
      </c>
      <c r="Q7" s="60">
        <v>0</v>
      </c>
      <c r="R7" s="20" t="str">
        <f t="shared" si="0"/>
        <v>ok</v>
      </c>
      <c r="S7" s="20">
        <f t="shared" si="1"/>
        <v>482</v>
      </c>
      <c r="T7" s="19">
        <f t="shared" si="2"/>
        <v>0.8033333333333333</v>
      </c>
      <c r="U7" s="21">
        <f t="shared" si="3"/>
        <v>0.40166666666666667</v>
      </c>
      <c r="V7" s="22"/>
      <c r="W7" s="23">
        <f t="shared" si="4"/>
        <v>0</v>
      </c>
      <c r="X7" s="23">
        <f t="shared" si="5"/>
        <v>0</v>
      </c>
      <c r="Y7" s="23">
        <f t="shared" si="6"/>
        <v>0.8033333333333333</v>
      </c>
      <c r="Z7" s="22"/>
      <c r="AA7" s="23">
        <f t="shared" si="7"/>
        <v>0.8033333333333333</v>
      </c>
      <c r="AB7" s="23">
        <f t="shared" si="8"/>
        <v>0</v>
      </c>
      <c r="AC7" s="23">
        <f t="shared" si="9"/>
        <v>0.40166666666666667</v>
      </c>
    </row>
    <row r="8" spans="1:29" ht="17.25">
      <c r="A8" s="32">
        <f t="shared" si="10"/>
        <v>5</v>
      </c>
      <c r="B8" s="15" t="s">
        <v>156</v>
      </c>
      <c r="C8" s="16" t="s">
        <v>151</v>
      </c>
      <c r="D8" s="61"/>
      <c r="E8" s="62"/>
      <c r="F8" s="61"/>
      <c r="G8" s="16"/>
      <c r="H8" s="59">
        <v>4</v>
      </c>
      <c r="I8" s="60">
        <v>6</v>
      </c>
      <c r="J8" s="60">
        <v>14</v>
      </c>
      <c r="K8" s="60">
        <v>1</v>
      </c>
      <c r="L8" s="60">
        <v>2</v>
      </c>
      <c r="M8" s="60">
        <v>2</v>
      </c>
      <c r="N8" s="60">
        <v>0</v>
      </c>
      <c r="O8" s="60">
        <v>1</v>
      </c>
      <c r="P8" s="60">
        <v>0</v>
      </c>
      <c r="Q8" s="60">
        <v>0</v>
      </c>
      <c r="R8" s="20" t="str">
        <f t="shared" si="0"/>
        <v>ok</v>
      </c>
      <c r="S8" s="20">
        <f t="shared" si="1"/>
        <v>476</v>
      </c>
      <c r="T8" s="19">
        <f t="shared" si="2"/>
        <v>0.7933333333333333</v>
      </c>
      <c r="U8" s="21">
        <f t="shared" si="3"/>
        <v>0.39666666666666667</v>
      </c>
      <c r="V8" s="22"/>
      <c r="W8" s="23">
        <f t="shared" si="4"/>
        <v>0</v>
      </c>
      <c r="X8" s="23">
        <f t="shared" si="5"/>
        <v>0</v>
      </c>
      <c r="Y8" s="23">
        <f t="shared" si="6"/>
        <v>0.7933333333333333</v>
      </c>
      <c r="Z8" s="22"/>
      <c r="AA8" s="23">
        <f t="shared" si="7"/>
        <v>0.7933333333333333</v>
      </c>
      <c r="AB8" s="23">
        <f t="shared" si="8"/>
        <v>0</v>
      </c>
      <c r="AC8" s="23">
        <f t="shared" si="9"/>
        <v>0.39666666666666667</v>
      </c>
    </row>
    <row r="9" spans="1:29" ht="17.25">
      <c r="A9" s="32">
        <f t="shared" si="10"/>
        <v>6</v>
      </c>
      <c r="B9" s="15" t="s">
        <v>157</v>
      </c>
      <c r="C9" s="16" t="s">
        <v>119</v>
      </c>
      <c r="D9" s="17">
        <v>508</v>
      </c>
      <c r="E9" s="18">
        <f>D9/800</f>
        <v>0.635</v>
      </c>
      <c r="F9" s="17">
        <v>418</v>
      </c>
      <c r="G9" s="19">
        <f>F9/620</f>
        <v>0.6741935483870968</v>
      </c>
      <c r="H9" s="59">
        <v>3</v>
      </c>
      <c r="I9" s="60">
        <v>5</v>
      </c>
      <c r="J9" s="60">
        <v>16</v>
      </c>
      <c r="K9" s="60">
        <v>0</v>
      </c>
      <c r="L9" s="60">
        <v>1</v>
      </c>
      <c r="M9" s="60">
        <v>4</v>
      </c>
      <c r="N9" s="60">
        <v>0</v>
      </c>
      <c r="O9" s="60">
        <v>1</v>
      </c>
      <c r="P9" s="60">
        <v>0</v>
      </c>
      <c r="Q9" s="60">
        <v>0</v>
      </c>
      <c r="R9" s="20" t="str">
        <f t="shared" si="0"/>
        <v>ok</v>
      </c>
      <c r="S9" s="20">
        <f t="shared" si="1"/>
        <v>464</v>
      </c>
      <c r="T9" s="19">
        <f t="shared" si="2"/>
        <v>0.7733333333333333</v>
      </c>
      <c r="U9" s="21">
        <f t="shared" si="3"/>
        <v>0.723763440860215</v>
      </c>
      <c r="V9" s="22"/>
      <c r="W9" s="23">
        <f t="shared" si="4"/>
        <v>0.635</v>
      </c>
      <c r="X9" s="23">
        <f t="shared" si="5"/>
        <v>0.6741935483870968</v>
      </c>
      <c r="Y9" s="23">
        <f t="shared" si="6"/>
        <v>0.7733333333333333</v>
      </c>
      <c r="Z9" s="22"/>
      <c r="AA9" s="23">
        <f t="shared" si="7"/>
        <v>0.7733333333333333</v>
      </c>
      <c r="AB9" s="23">
        <f t="shared" si="8"/>
        <v>0.6741935483870968</v>
      </c>
      <c r="AC9" s="23">
        <f t="shared" si="9"/>
        <v>0.723763440860215</v>
      </c>
    </row>
    <row r="10" spans="1:29" ht="17.25">
      <c r="A10" s="32">
        <f t="shared" si="10"/>
        <v>7</v>
      </c>
      <c r="B10" s="15" t="s">
        <v>158</v>
      </c>
      <c r="C10" s="16" t="s">
        <v>159</v>
      </c>
      <c r="D10" s="61"/>
      <c r="E10" s="62"/>
      <c r="F10" s="61"/>
      <c r="G10" s="16"/>
      <c r="H10" s="59">
        <v>3</v>
      </c>
      <c r="I10" s="60">
        <v>4</v>
      </c>
      <c r="J10" s="60">
        <v>15</v>
      </c>
      <c r="K10" s="60">
        <v>1</v>
      </c>
      <c r="L10" s="60">
        <v>0</v>
      </c>
      <c r="M10" s="60">
        <v>6</v>
      </c>
      <c r="N10" s="60">
        <v>1</v>
      </c>
      <c r="O10" s="60">
        <v>0</v>
      </c>
      <c r="P10" s="60">
        <v>0</v>
      </c>
      <c r="Q10" s="60">
        <v>0</v>
      </c>
      <c r="R10" s="20" t="str">
        <f t="shared" si="0"/>
        <v>ok</v>
      </c>
      <c r="S10" s="20">
        <f t="shared" si="1"/>
        <v>454</v>
      </c>
      <c r="T10" s="19">
        <f t="shared" si="2"/>
        <v>0.7566666666666667</v>
      </c>
      <c r="U10" s="21">
        <f t="shared" si="3"/>
        <v>0.37833333333333335</v>
      </c>
      <c r="V10" s="22"/>
      <c r="W10" s="23">
        <f t="shared" si="4"/>
        <v>0</v>
      </c>
      <c r="X10" s="23">
        <f t="shared" si="5"/>
        <v>0</v>
      </c>
      <c r="Y10" s="23">
        <f t="shared" si="6"/>
        <v>0.7566666666666667</v>
      </c>
      <c r="Z10" s="22"/>
      <c r="AA10" s="23">
        <f t="shared" si="7"/>
        <v>0.7566666666666667</v>
      </c>
      <c r="AB10" s="23">
        <f t="shared" si="8"/>
        <v>0</v>
      </c>
      <c r="AC10" s="23">
        <f t="shared" si="9"/>
        <v>0.37833333333333335</v>
      </c>
    </row>
    <row r="11" spans="1:29" ht="16.5">
      <c r="A11" s="32">
        <f t="shared" si="10"/>
        <v>8</v>
      </c>
      <c r="B11" s="63" t="s">
        <v>160</v>
      </c>
      <c r="C11" s="16" t="s">
        <v>78</v>
      </c>
      <c r="D11" s="17">
        <v>566</v>
      </c>
      <c r="E11" s="18">
        <f>D11/800</f>
        <v>0.7075</v>
      </c>
      <c r="F11" s="17">
        <v>490</v>
      </c>
      <c r="G11" s="19">
        <f>F11/620</f>
        <v>0.7903225806451613</v>
      </c>
      <c r="H11" s="59">
        <v>0</v>
      </c>
      <c r="I11" s="60">
        <v>7</v>
      </c>
      <c r="J11" s="60">
        <v>16</v>
      </c>
      <c r="K11" s="60">
        <v>0</v>
      </c>
      <c r="L11" s="60">
        <v>3</v>
      </c>
      <c r="M11" s="60">
        <v>2</v>
      </c>
      <c r="N11" s="60">
        <v>1</v>
      </c>
      <c r="O11" s="60">
        <v>1</v>
      </c>
      <c r="P11" s="60">
        <v>0</v>
      </c>
      <c r="Q11" s="60">
        <v>0</v>
      </c>
      <c r="R11" s="20" t="str">
        <f t="shared" si="0"/>
        <v>ok</v>
      </c>
      <c r="S11" s="20">
        <f t="shared" si="1"/>
        <v>452</v>
      </c>
      <c r="T11" s="19">
        <f t="shared" si="2"/>
        <v>0.7533333333333333</v>
      </c>
      <c r="U11" s="21">
        <f t="shared" si="3"/>
        <v>0.7718279569892472</v>
      </c>
      <c r="V11" s="22"/>
      <c r="W11" s="23">
        <f t="shared" si="4"/>
        <v>0.7075</v>
      </c>
      <c r="X11" s="23">
        <f t="shared" si="5"/>
        <v>0.7903225806451613</v>
      </c>
      <c r="Y11" s="23">
        <f t="shared" si="6"/>
        <v>0.7533333333333333</v>
      </c>
      <c r="Z11" s="22"/>
      <c r="AA11" s="23">
        <f t="shared" si="7"/>
        <v>0.7903225806451613</v>
      </c>
      <c r="AB11" s="23">
        <f t="shared" si="8"/>
        <v>0.7533333333333333</v>
      </c>
      <c r="AC11" s="23">
        <f t="shared" si="9"/>
        <v>0.7718279569892472</v>
      </c>
    </row>
    <row r="12" spans="1:29" ht="17.25">
      <c r="A12" s="32">
        <f t="shared" si="10"/>
        <v>9</v>
      </c>
      <c r="B12" s="15" t="s">
        <v>161</v>
      </c>
      <c r="C12" s="16" t="s">
        <v>102</v>
      </c>
      <c r="D12" s="61"/>
      <c r="E12" s="62"/>
      <c r="F12" s="61"/>
      <c r="G12" s="16"/>
      <c r="H12" s="59">
        <v>1</v>
      </c>
      <c r="I12" s="60">
        <v>10</v>
      </c>
      <c r="J12" s="60">
        <v>9</v>
      </c>
      <c r="K12" s="60">
        <v>1</v>
      </c>
      <c r="L12" s="60">
        <v>4</v>
      </c>
      <c r="M12" s="60">
        <v>4</v>
      </c>
      <c r="N12" s="60">
        <v>0</v>
      </c>
      <c r="O12" s="60">
        <v>0</v>
      </c>
      <c r="P12" s="60">
        <v>1</v>
      </c>
      <c r="Q12" s="60">
        <v>0</v>
      </c>
      <c r="R12" s="20" t="str">
        <f t="shared" si="0"/>
        <v>ok</v>
      </c>
      <c r="S12" s="20">
        <f t="shared" si="1"/>
        <v>450</v>
      </c>
      <c r="T12" s="19">
        <f t="shared" si="2"/>
        <v>0.75</v>
      </c>
      <c r="U12" s="21">
        <f t="shared" si="3"/>
        <v>0.375</v>
      </c>
      <c r="V12" s="22"/>
      <c r="W12" s="23">
        <f t="shared" si="4"/>
        <v>0</v>
      </c>
      <c r="X12" s="23">
        <f t="shared" si="5"/>
        <v>0</v>
      </c>
      <c r="Y12" s="23">
        <f t="shared" si="6"/>
        <v>0.75</v>
      </c>
      <c r="Z12" s="22"/>
      <c r="AA12" s="23">
        <f t="shared" si="7"/>
        <v>0.75</v>
      </c>
      <c r="AB12" s="23">
        <f t="shared" si="8"/>
        <v>0</v>
      </c>
      <c r="AC12" s="23">
        <f t="shared" si="9"/>
        <v>0.375</v>
      </c>
    </row>
    <row r="13" spans="1:29" ht="17.25">
      <c r="A13" s="32">
        <f t="shared" si="10"/>
        <v>10</v>
      </c>
      <c r="B13" s="15" t="s">
        <v>162</v>
      </c>
      <c r="C13" s="16"/>
      <c r="D13" s="17">
        <v>468</v>
      </c>
      <c r="E13" s="18">
        <f>D13/800</f>
        <v>0.585</v>
      </c>
      <c r="F13" s="17"/>
      <c r="G13" s="19"/>
      <c r="H13" s="59">
        <v>2</v>
      </c>
      <c r="I13" s="60">
        <v>3</v>
      </c>
      <c r="J13" s="60">
        <v>17</v>
      </c>
      <c r="K13" s="60">
        <v>0</v>
      </c>
      <c r="L13" s="60">
        <v>2</v>
      </c>
      <c r="M13" s="60">
        <v>4</v>
      </c>
      <c r="N13" s="60">
        <v>0</v>
      </c>
      <c r="O13" s="60">
        <v>0</v>
      </c>
      <c r="P13" s="60">
        <v>2</v>
      </c>
      <c r="Q13" s="60">
        <v>0</v>
      </c>
      <c r="R13" s="20" t="str">
        <f t="shared" si="0"/>
        <v>ok</v>
      </c>
      <c r="S13" s="20">
        <f t="shared" si="1"/>
        <v>438</v>
      </c>
      <c r="T13" s="19">
        <f t="shared" si="2"/>
        <v>0.73</v>
      </c>
      <c r="U13" s="21">
        <f t="shared" si="3"/>
        <v>0.6575</v>
      </c>
      <c r="V13" s="22"/>
      <c r="W13" s="23">
        <f t="shared" si="4"/>
        <v>0.585</v>
      </c>
      <c r="X13" s="23">
        <f t="shared" si="5"/>
        <v>0</v>
      </c>
      <c r="Y13" s="23">
        <f t="shared" si="6"/>
        <v>0.73</v>
      </c>
      <c r="Z13" s="22"/>
      <c r="AA13" s="23">
        <f t="shared" si="7"/>
        <v>0.73</v>
      </c>
      <c r="AB13" s="23">
        <f t="shared" si="8"/>
        <v>0.585</v>
      </c>
      <c r="AC13" s="23">
        <f t="shared" si="9"/>
        <v>0.6575</v>
      </c>
    </row>
    <row r="14" spans="1:29" ht="17.25">
      <c r="A14" s="32">
        <f t="shared" si="10"/>
        <v>11</v>
      </c>
      <c r="B14" s="15" t="s">
        <v>163</v>
      </c>
      <c r="C14" s="16" t="s">
        <v>151</v>
      </c>
      <c r="D14" s="61"/>
      <c r="E14" s="62"/>
      <c r="F14" s="61"/>
      <c r="G14" s="16"/>
      <c r="H14" s="59">
        <v>4</v>
      </c>
      <c r="I14" s="60">
        <v>2</v>
      </c>
      <c r="J14" s="60">
        <v>17</v>
      </c>
      <c r="K14" s="60">
        <v>0</v>
      </c>
      <c r="L14" s="60">
        <v>1</v>
      </c>
      <c r="M14" s="60">
        <v>2</v>
      </c>
      <c r="N14" s="60">
        <v>1</v>
      </c>
      <c r="O14" s="60">
        <v>0</v>
      </c>
      <c r="P14" s="60">
        <v>1</v>
      </c>
      <c r="Q14" s="60">
        <v>2</v>
      </c>
      <c r="R14" s="20" t="str">
        <f t="shared" si="0"/>
        <v>ok</v>
      </c>
      <c r="S14" s="20">
        <f t="shared" si="1"/>
        <v>432</v>
      </c>
      <c r="T14" s="19">
        <f t="shared" si="2"/>
        <v>0.72</v>
      </c>
      <c r="U14" s="21">
        <f t="shared" si="3"/>
        <v>0.36</v>
      </c>
      <c r="V14" s="22"/>
      <c r="W14" s="23">
        <f t="shared" si="4"/>
        <v>0</v>
      </c>
      <c r="X14" s="23">
        <f t="shared" si="5"/>
        <v>0</v>
      </c>
      <c r="Y14" s="23">
        <f t="shared" si="6"/>
        <v>0.72</v>
      </c>
      <c r="Z14" s="22"/>
      <c r="AA14" s="23">
        <f t="shared" si="7"/>
        <v>0.72</v>
      </c>
      <c r="AB14" s="23">
        <f t="shared" si="8"/>
        <v>0</v>
      </c>
      <c r="AC14" s="23">
        <f t="shared" si="9"/>
        <v>0.36</v>
      </c>
    </row>
    <row r="15" spans="1:29" ht="17.25">
      <c r="A15" s="32">
        <f t="shared" si="10"/>
        <v>12</v>
      </c>
      <c r="B15" s="15" t="s">
        <v>164</v>
      </c>
      <c r="C15" s="16" t="s">
        <v>102</v>
      </c>
      <c r="D15" s="61"/>
      <c r="E15" s="62"/>
      <c r="F15" s="61"/>
      <c r="G15" s="16"/>
      <c r="H15" s="59">
        <v>2</v>
      </c>
      <c r="I15" s="60">
        <v>3</v>
      </c>
      <c r="J15" s="60">
        <v>17</v>
      </c>
      <c r="K15" s="60">
        <v>0</v>
      </c>
      <c r="L15" s="60">
        <v>2</v>
      </c>
      <c r="M15" s="60">
        <v>3</v>
      </c>
      <c r="N15" s="60">
        <v>0</v>
      </c>
      <c r="O15" s="60">
        <v>0</v>
      </c>
      <c r="P15" s="60">
        <v>2</v>
      </c>
      <c r="Q15" s="60">
        <v>1</v>
      </c>
      <c r="R15" s="20" t="str">
        <f t="shared" si="0"/>
        <v>ok</v>
      </c>
      <c r="S15" s="20">
        <f t="shared" si="1"/>
        <v>428</v>
      </c>
      <c r="T15" s="19">
        <f t="shared" si="2"/>
        <v>0.7133333333333334</v>
      </c>
      <c r="U15" s="21">
        <f t="shared" si="3"/>
        <v>0.3566666666666667</v>
      </c>
      <c r="V15" s="22"/>
      <c r="W15" s="23">
        <f t="shared" si="4"/>
        <v>0</v>
      </c>
      <c r="X15" s="23">
        <f t="shared" si="5"/>
        <v>0</v>
      </c>
      <c r="Y15" s="23">
        <f t="shared" si="6"/>
        <v>0.7133333333333334</v>
      </c>
      <c r="Z15" s="22"/>
      <c r="AA15" s="23">
        <f t="shared" si="7"/>
        <v>0.7133333333333334</v>
      </c>
      <c r="AB15" s="23">
        <f t="shared" si="8"/>
        <v>0</v>
      </c>
      <c r="AC15" s="23">
        <f t="shared" si="9"/>
        <v>0.3566666666666667</v>
      </c>
    </row>
    <row r="16" spans="1:29" ht="17.25">
      <c r="A16" s="32">
        <f t="shared" si="10"/>
        <v>13</v>
      </c>
      <c r="B16" s="15" t="s">
        <v>165</v>
      </c>
      <c r="C16" s="16" t="s">
        <v>102</v>
      </c>
      <c r="D16" s="61"/>
      <c r="E16" s="62"/>
      <c r="F16" s="61"/>
      <c r="G16" s="16"/>
      <c r="H16" s="59">
        <v>1</v>
      </c>
      <c r="I16" s="60">
        <v>3</v>
      </c>
      <c r="J16" s="60">
        <v>18</v>
      </c>
      <c r="K16" s="60">
        <v>0</v>
      </c>
      <c r="L16" s="60">
        <v>2</v>
      </c>
      <c r="M16" s="60">
        <v>2</v>
      </c>
      <c r="N16" s="60">
        <v>0</v>
      </c>
      <c r="O16" s="60">
        <v>0</v>
      </c>
      <c r="P16" s="60">
        <v>2</v>
      </c>
      <c r="Q16" s="60">
        <v>2</v>
      </c>
      <c r="R16" s="20" t="str">
        <f t="shared" si="0"/>
        <v>ok</v>
      </c>
      <c r="S16" s="20">
        <f t="shared" si="1"/>
        <v>414</v>
      </c>
      <c r="T16" s="19">
        <f t="shared" si="2"/>
        <v>0.69</v>
      </c>
      <c r="U16" s="21">
        <f t="shared" si="3"/>
        <v>0.345</v>
      </c>
      <c r="V16" s="22"/>
      <c r="W16" s="23">
        <f t="shared" si="4"/>
        <v>0</v>
      </c>
      <c r="X16" s="23">
        <f t="shared" si="5"/>
        <v>0</v>
      </c>
      <c r="Y16" s="23">
        <f t="shared" si="6"/>
        <v>0.69</v>
      </c>
      <c r="Z16" s="22"/>
      <c r="AA16" s="23">
        <f t="shared" si="7"/>
        <v>0.69</v>
      </c>
      <c r="AB16" s="23">
        <f t="shared" si="8"/>
        <v>0</v>
      </c>
      <c r="AC16" s="23">
        <f t="shared" si="9"/>
        <v>0.345</v>
      </c>
    </row>
    <row r="17" spans="1:29" ht="16.5">
      <c r="A17" s="32">
        <f t="shared" si="10"/>
        <v>14</v>
      </c>
      <c r="B17" s="63" t="s">
        <v>166</v>
      </c>
      <c r="C17" s="16" t="s">
        <v>78</v>
      </c>
      <c r="D17" s="17">
        <v>410</v>
      </c>
      <c r="E17" s="18">
        <f>D17/800</f>
        <v>0.5125</v>
      </c>
      <c r="F17" s="17">
        <v>384</v>
      </c>
      <c r="G17" s="19">
        <f>F17/620</f>
        <v>0.6193548387096774</v>
      </c>
      <c r="H17" s="59">
        <v>2</v>
      </c>
      <c r="I17" s="60">
        <v>6</v>
      </c>
      <c r="J17" s="60">
        <v>12</v>
      </c>
      <c r="K17" s="60">
        <v>0</v>
      </c>
      <c r="L17" s="60">
        <v>1</v>
      </c>
      <c r="M17" s="60">
        <v>5</v>
      </c>
      <c r="N17" s="60">
        <v>0</v>
      </c>
      <c r="O17" s="60">
        <v>1</v>
      </c>
      <c r="P17" s="60">
        <v>0</v>
      </c>
      <c r="Q17" s="60">
        <v>3</v>
      </c>
      <c r="R17" s="20" t="str">
        <f t="shared" si="0"/>
        <v>ok</v>
      </c>
      <c r="S17" s="20">
        <f t="shared" si="1"/>
        <v>408</v>
      </c>
      <c r="T17" s="19">
        <f t="shared" si="2"/>
        <v>0.68</v>
      </c>
      <c r="U17" s="21">
        <f t="shared" si="3"/>
        <v>0.6496774193548387</v>
      </c>
      <c r="V17" s="22"/>
      <c r="W17" s="23">
        <f t="shared" si="4"/>
        <v>0.5125</v>
      </c>
      <c r="X17" s="23">
        <f t="shared" si="5"/>
        <v>0.6193548387096774</v>
      </c>
      <c r="Y17" s="23">
        <f t="shared" si="6"/>
        <v>0.68</v>
      </c>
      <c r="Z17" s="22"/>
      <c r="AA17" s="23">
        <f t="shared" si="7"/>
        <v>0.68</v>
      </c>
      <c r="AB17" s="23">
        <f t="shared" si="8"/>
        <v>0.6193548387096774</v>
      </c>
      <c r="AC17" s="23">
        <f t="shared" si="9"/>
        <v>0.6496774193548387</v>
      </c>
    </row>
    <row r="18" spans="1:29" ht="17.25">
      <c r="A18" s="32">
        <f t="shared" si="10"/>
        <v>15</v>
      </c>
      <c r="B18" s="15" t="s">
        <v>167</v>
      </c>
      <c r="C18" s="16" t="s">
        <v>19</v>
      </c>
      <c r="D18" s="17">
        <v>506</v>
      </c>
      <c r="E18" s="18">
        <f>D18/800</f>
        <v>0.6325</v>
      </c>
      <c r="F18" s="17">
        <v>420</v>
      </c>
      <c r="G18" s="19">
        <f>F18/620</f>
        <v>0.6774193548387096</v>
      </c>
      <c r="H18" s="59">
        <v>1</v>
      </c>
      <c r="I18" s="60">
        <v>7</v>
      </c>
      <c r="J18" s="60">
        <v>9</v>
      </c>
      <c r="K18" s="60">
        <v>3</v>
      </c>
      <c r="L18" s="60">
        <v>2</v>
      </c>
      <c r="M18" s="60">
        <v>3</v>
      </c>
      <c r="N18" s="60">
        <v>0</v>
      </c>
      <c r="O18" s="60">
        <v>0</v>
      </c>
      <c r="P18" s="60">
        <v>2</v>
      </c>
      <c r="Q18" s="60">
        <v>3</v>
      </c>
      <c r="R18" s="20" t="str">
        <f t="shared" si="0"/>
        <v>ok</v>
      </c>
      <c r="S18" s="20">
        <f t="shared" si="1"/>
        <v>394</v>
      </c>
      <c r="T18" s="19">
        <f t="shared" si="2"/>
        <v>0.6566666666666666</v>
      </c>
      <c r="U18" s="21">
        <f t="shared" si="3"/>
        <v>0.6670430107526881</v>
      </c>
      <c r="V18" s="22"/>
      <c r="W18" s="23">
        <f t="shared" si="4"/>
        <v>0.6325</v>
      </c>
      <c r="X18" s="23">
        <f t="shared" si="5"/>
        <v>0.6774193548387096</v>
      </c>
      <c r="Y18" s="23">
        <f t="shared" si="6"/>
        <v>0.6566666666666666</v>
      </c>
      <c r="Z18" s="22"/>
      <c r="AA18" s="23">
        <f t="shared" si="7"/>
        <v>0.6774193548387096</v>
      </c>
      <c r="AB18" s="23">
        <f t="shared" si="8"/>
        <v>0.6566666666666666</v>
      </c>
      <c r="AC18" s="23">
        <f t="shared" si="9"/>
        <v>0.6670430107526881</v>
      </c>
    </row>
    <row r="19" spans="1:29" ht="17.25">
      <c r="A19" s="32">
        <f t="shared" si="10"/>
        <v>16</v>
      </c>
      <c r="B19" s="15" t="s">
        <v>168</v>
      </c>
      <c r="C19" s="16"/>
      <c r="D19" s="61"/>
      <c r="E19" s="62"/>
      <c r="F19" s="61"/>
      <c r="G19" s="16"/>
      <c r="H19" s="59">
        <v>0</v>
      </c>
      <c r="I19" s="60">
        <v>5</v>
      </c>
      <c r="J19" s="60">
        <v>13</v>
      </c>
      <c r="K19" s="60">
        <v>0</v>
      </c>
      <c r="L19" s="60">
        <v>3</v>
      </c>
      <c r="M19" s="60">
        <v>5</v>
      </c>
      <c r="N19" s="60">
        <v>0</v>
      </c>
      <c r="O19" s="60">
        <v>0</v>
      </c>
      <c r="P19" s="60">
        <v>0</v>
      </c>
      <c r="Q19" s="60">
        <v>4</v>
      </c>
      <c r="R19" s="20" t="str">
        <f t="shared" si="0"/>
        <v>ok</v>
      </c>
      <c r="S19" s="20">
        <f t="shared" si="1"/>
        <v>384</v>
      </c>
      <c r="T19" s="19">
        <f t="shared" si="2"/>
        <v>0.64</v>
      </c>
      <c r="U19" s="21">
        <f t="shared" si="3"/>
        <v>0.32</v>
      </c>
      <c r="V19" s="22"/>
      <c r="W19" s="23">
        <f t="shared" si="4"/>
        <v>0</v>
      </c>
      <c r="X19" s="23">
        <f t="shared" si="5"/>
        <v>0</v>
      </c>
      <c r="Y19" s="23">
        <f t="shared" si="6"/>
        <v>0.64</v>
      </c>
      <c r="Z19" s="22"/>
      <c r="AA19" s="23">
        <f t="shared" si="7"/>
        <v>0.64</v>
      </c>
      <c r="AB19" s="23">
        <f t="shared" si="8"/>
        <v>0</v>
      </c>
      <c r="AC19" s="23">
        <f t="shared" si="9"/>
        <v>0.32</v>
      </c>
    </row>
    <row r="20" spans="1:29" ht="16.5">
      <c r="A20" s="32">
        <f t="shared" si="10"/>
        <v>17</v>
      </c>
      <c r="B20" s="63" t="s">
        <v>169</v>
      </c>
      <c r="C20" s="16" t="s">
        <v>78</v>
      </c>
      <c r="D20" s="61"/>
      <c r="E20" s="62"/>
      <c r="F20" s="61"/>
      <c r="G20" s="16"/>
      <c r="H20" s="59">
        <v>2</v>
      </c>
      <c r="I20" s="60">
        <v>4</v>
      </c>
      <c r="J20" s="60">
        <v>10</v>
      </c>
      <c r="K20" s="60">
        <v>0</v>
      </c>
      <c r="L20" s="60">
        <v>2</v>
      </c>
      <c r="M20" s="60">
        <v>7</v>
      </c>
      <c r="N20" s="60">
        <v>0</v>
      </c>
      <c r="O20" s="60">
        <v>2</v>
      </c>
      <c r="P20" s="60">
        <v>1</v>
      </c>
      <c r="Q20" s="60">
        <v>2</v>
      </c>
      <c r="R20" s="20" t="str">
        <f t="shared" si="0"/>
        <v>ok</v>
      </c>
      <c r="S20" s="20">
        <f t="shared" si="1"/>
        <v>382</v>
      </c>
      <c r="T20" s="19">
        <f t="shared" si="2"/>
        <v>0.6366666666666667</v>
      </c>
      <c r="U20" s="21">
        <f t="shared" si="3"/>
        <v>0.31833333333333336</v>
      </c>
      <c r="V20" s="22"/>
      <c r="W20" s="23">
        <f t="shared" si="4"/>
        <v>0</v>
      </c>
      <c r="X20" s="23">
        <f t="shared" si="5"/>
        <v>0</v>
      </c>
      <c r="Y20" s="23">
        <f t="shared" si="6"/>
        <v>0.6366666666666667</v>
      </c>
      <c r="Z20" s="22"/>
      <c r="AA20" s="23">
        <f t="shared" si="7"/>
        <v>0.6366666666666667</v>
      </c>
      <c r="AB20" s="23">
        <f t="shared" si="8"/>
        <v>0</v>
      </c>
      <c r="AC20" s="23">
        <f t="shared" si="9"/>
        <v>0.31833333333333336</v>
      </c>
    </row>
    <row r="21" spans="1:29" ht="17.25">
      <c r="A21" s="32">
        <f t="shared" si="10"/>
        <v>18</v>
      </c>
      <c r="B21" s="15" t="s">
        <v>170</v>
      </c>
      <c r="C21" s="16" t="s">
        <v>149</v>
      </c>
      <c r="D21" s="17">
        <v>564</v>
      </c>
      <c r="E21" s="18">
        <f>D21/800</f>
        <v>0.705</v>
      </c>
      <c r="F21" s="17">
        <v>456</v>
      </c>
      <c r="G21" s="19">
        <f>F21/620</f>
        <v>0.7354838709677419</v>
      </c>
      <c r="H21" s="59">
        <v>0</v>
      </c>
      <c r="I21" s="60">
        <v>1</v>
      </c>
      <c r="J21" s="60">
        <v>15</v>
      </c>
      <c r="K21" s="60">
        <v>1</v>
      </c>
      <c r="L21" s="60">
        <v>1</v>
      </c>
      <c r="M21" s="60">
        <v>5</v>
      </c>
      <c r="N21" s="60">
        <v>1</v>
      </c>
      <c r="O21" s="60">
        <v>1</v>
      </c>
      <c r="P21" s="60">
        <v>3</v>
      </c>
      <c r="Q21" s="60">
        <v>2</v>
      </c>
      <c r="R21" s="20" t="str">
        <f t="shared" si="0"/>
        <v>ok</v>
      </c>
      <c r="S21" s="20">
        <f t="shared" si="1"/>
        <v>360</v>
      </c>
      <c r="T21" s="19">
        <f t="shared" si="2"/>
        <v>0.6</v>
      </c>
      <c r="U21" s="21">
        <f t="shared" si="3"/>
        <v>0.7202419354838709</v>
      </c>
      <c r="V21" s="22"/>
      <c r="W21" s="23">
        <f t="shared" si="4"/>
        <v>0.705</v>
      </c>
      <c r="X21" s="23">
        <f t="shared" si="5"/>
        <v>0.7354838709677419</v>
      </c>
      <c r="Y21" s="23">
        <f t="shared" si="6"/>
        <v>0.6</v>
      </c>
      <c r="Z21" s="22"/>
      <c r="AA21" s="23">
        <f t="shared" si="7"/>
        <v>0.7354838709677419</v>
      </c>
      <c r="AB21" s="23">
        <f t="shared" si="8"/>
        <v>0.705</v>
      </c>
      <c r="AC21" s="23">
        <f t="shared" si="9"/>
        <v>0.7202419354838709</v>
      </c>
    </row>
    <row r="22" spans="1:29" ht="16.5">
      <c r="A22" s="32">
        <f t="shared" si="10"/>
        <v>19</v>
      </c>
      <c r="B22" s="63" t="s">
        <v>171</v>
      </c>
      <c r="C22" s="16" t="s">
        <v>78</v>
      </c>
      <c r="D22" s="17">
        <v>342</v>
      </c>
      <c r="E22" s="18">
        <f>D22/800</f>
        <v>0.4275</v>
      </c>
      <c r="F22" s="17">
        <v>366</v>
      </c>
      <c r="G22" s="19">
        <f>F22/620</f>
        <v>0.5903225806451613</v>
      </c>
      <c r="H22" s="59">
        <v>2</v>
      </c>
      <c r="I22" s="60">
        <v>4</v>
      </c>
      <c r="J22" s="60">
        <v>10</v>
      </c>
      <c r="K22" s="60">
        <v>0</v>
      </c>
      <c r="L22" s="60">
        <v>1</v>
      </c>
      <c r="M22" s="60">
        <v>6</v>
      </c>
      <c r="N22" s="60">
        <v>0</v>
      </c>
      <c r="O22" s="60">
        <v>0</v>
      </c>
      <c r="P22" s="60">
        <v>0</v>
      </c>
      <c r="Q22" s="60">
        <v>7</v>
      </c>
      <c r="R22" s="20" t="str">
        <f t="shared" si="0"/>
        <v>ok</v>
      </c>
      <c r="S22" s="20">
        <f t="shared" si="1"/>
        <v>344</v>
      </c>
      <c r="T22" s="19">
        <f t="shared" si="2"/>
        <v>0.5733333333333334</v>
      </c>
      <c r="U22" s="21">
        <f t="shared" si="3"/>
        <v>0.5818279569892473</v>
      </c>
      <c r="V22" s="22"/>
      <c r="W22" s="23">
        <f t="shared" si="4"/>
        <v>0.4275</v>
      </c>
      <c r="X22" s="23">
        <f t="shared" si="5"/>
        <v>0.5903225806451613</v>
      </c>
      <c r="Y22" s="23">
        <f t="shared" si="6"/>
        <v>0.5733333333333334</v>
      </c>
      <c r="Z22" s="22"/>
      <c r="AA22" s="23">
        <f t="shared" si="7"/>
        <v>0.5903225806451613</v>
      </c>
      <c r="AB22" s="23">
        <f t="shared" si="8"/>
        <v>0.5733333333333334</v>
      </c>
      <c r="AC22" s="23">
        <f t="shared" si="9"/>
        <v>0.5818279569892473</v>
      </c>
    </row>
    <row r="23" spans="1:29" ht="17.25">
      <c r="A23" s="32">
        <f t="shared" si="10"/>
        <v>20</v>
      </c>
      <c r="B23" s="15" t="s">
        <v>172</v>
      </c>
      <c r="C23" s="16" t="s">
        <v>173</v>
      </c>
      <c r="D23" s="17"/>
      <c r="E23" s="18">
        <f>D23/800</f>
        <v>0</v>
      </c>
      <c r="F23" s="17">
        <v>426</v>
      </c>
      <c r="G23" s="19">
        <f>F23/620</f>
        <v>0.6870967741935484</v>
      </c>
      <c r="H23" s="59">
        <v>0</v>
      </c>
      <c r="I23" s="60">
        <v>2</v>
      </c>
      <c r="J23" s="60">
        <v>13</v>
      </c>
      <c r="K23" s="60">
        <v>0</v>
      </c>
      <c r="L23" s="60">
        <v>2</v>
      </c>
      <c r="M23" s="60">
        <v>6</v>
      </c>
      <c r="N23" s="60">
        <v>0</v>
      </c>
      <c r="O23" s="60">
        <v>0</v>
      </c>
      <c r="P23" s="60">
        <v>4</v>
      </c>
      <c r="Q23" s="60">
        <v>3</v>
      </c>
      <c r="R23" s="20" t="str">
        <f t="shared" si="0"/>
        <v>ok</v>
      </c>
      <c r="S23" s="20">
        <f t="shared" si="1"/>
        <v>344</v>
      </c>
      <c r="T23" s="19">
        <f t="shared" si="2"/>
        <v>0.5733333333333334</v>
      </c>
      <c r="U23" s="21">
        <f t="shared" si="3"/>
        <v>0.6302150537634409</v>
      </c>
      <c r="V23" s="22"/>
      <c r="W23" s="23">
        <f t="shared" si="4"/>
        <v>0</v>
      </c>
      <c r="X23" s="23">
        <f t="shared" si="5"/>
        <v>0.6870967741935484</v>
      </c>
      <c r="Y23" s="23">
        <f t="shared" si="6"/>
        <v>0.5733333333333334</v>
      </c>
      <c r="Z23" s="22"/>
      <c r="AA23" s="23">
        <f t="shared" si="7"/>
        <v>0.6870967741935484</v>
      </c>
      <c r="AB23" s="23">
        <f t="shared" si="8"/>
        <v>0.5733333333333334</v>
      </c>
      <c r="AC23" s="23">
        <f t="shared" si="9"/>
        <v>0.6302150537634409</v>
      </c>
    </row>
    <row r="24" spans="1:29" ht="17.25">
      <c r="A24" s="32">
        <f t="shared" si="10"/>
        <v>21</v>
      </c>
      <c r="B24" s="15" t="s">
        <v>174</v>
      </c>
      <c r="C24" s="16" t="s">
        <v>19</v>
      </c>
      <c r="D24" s="17">
        <v>346</v>
      </c>
      <c r="E24" s="18">
        <f>D24/800</f>
        <v>0.4325</v>
      </c>
      <c r="F24" s="17"/>
      <c r="G24" s="18"/>
      <c r="H24" s="59">
        <v>1</v>
      </c>
      <c r="I24" s="60">
        <v>1</v>
      </c>
      <c r="J24" s="60">
        <v>12</v>
      </c>
      <c r="K24" s="60">
        <v>0</v>
      </c>
      <c r="L24" s="60">
        <v>2</v>
      </c>
      <c r="M24" s="60">
        <v>5</v>
      </c>
      <c r="N24" s="60">
        <v>0</v>
      </c>
      <c r="O24" s="60">
        <v>1</v>
      </c>
      <c r="P24" s="60">
        <v>4</v>
      </c>
      <c r="Q24" s="60">
        <v>4</v>
      </c>
      <c r="R24" s="20" t="str">
        <f t="shared" si="0"/>
        <v>ok</v>
      </c>
      <c r="S24" s="20">
        <f t="shared" si="1"/>
        <v>326</v>
      </c>
      <c r="T24" s="19">
        <f t="shared" si="2"/>
        <v>0.5433333333333333</v>
      </c>
      <c r="U24" s="21">
        <f t="shared" si="3"/>
        <v>0.48791666666666667</v>
      </c>
      <c r="V24" s="22"/>
      <c r="W24" s="23">
        <f t="shared" si="4"/>
        <v>0.4325</v>
      </c>
      <c r="X24" s="23">
        <f t="shared" si="5"/>
        <v>0</v>
      </c>
      <c r="Y24" s="23">
        <f t="shared" si="6"/>
        <v>0.5433333333333333</v>
      </c>
      <c r="Z24" s="22"/>
      <c r="AA24" s="23">
        <f t="shared" si="7"/>
        <v>0.5433333333333333</v>
      </c>
      <c r="AB24" s="23">
        <f t="shared" si="8"/>
        <v>0.4325</v>
      </c>
      <c r="AC24" s="23">
        <f t="shared" si="9"/>
        <v>0.48791666666666667</v>
      </c>
    </row>
    <row r="25" spans="1:29" ht="17.25">
      <c r="A25" s="32">
        <f t="shared" si="10"/>
        <v>22</v>
      </c>
      <c r="B25" s="15" t="s">
        <v>175</v>
      </c>
      <c r="C25" s="16" t="s">
        <v>44</v>
      </c>
      <c r="D25" s="61"/>
      <c r="E25" s="62"/>
      <c r="F25" s="61"/>
      <c r="G25" s="62"/>
      <c r="H25" s="59">
        <v>1</v>
      </c>
      <c r="I25" s="60">
        <v>3</v>
      </c>
      <c r="J25" s="60">
        <v>9</v>
      </c>
      <c r="K25" s="60">
        <v>1</v>
      </c>
      <c r="L25" s="60">
        <v>1</v>
      </c>
      <c r="M25" s="60">
        <v>4</v>
      </c>
      <c r="N25" s="60">
        <v>0</v>
      </c>
      <c r="O25" s="60">
        <v>0</v>
      </c>
      <c r="P25" s="60">
        <v>7</v>
      </c>
      <c r="Q25" s="60">
        <v>4</v>
      </c>
      <c r="R25" s="20" t="str">
        <f t="shared" si="0"/>
        <v>ok</v>
      </c>
      <c r="S25" s="20">
        <f t="shared" si="1"/>
        <v>312</v>
      </c>
      <c r="T25" s="19">
        <f t="shared" si="2"/>
        <v>0.52</v>
      </c>
      <c r="U25" s="21">
        <f t="shared" si="3"/>
        <v>0.26</v>
      </c>
      <c r="V25" s="22"/>
      <c r="W25" s="23">
        <f t="shared" si="4"/>
        <v>0</v>
      </c>
      <c r="X25" s="23">
        <f t="shared" si="5"/>
        <v>0</v>
      </c>
      <c r="Y25" s="23">
        <f t="shared" si="6"/>
        <v>0.52</v>
      </c>
      <c r="Z25" s="22"/>
      <c r="AA25" s="23">
        <f t="shared" si="7"/>
        <v>0.52</v>
      </c>
      <c r="AB25" s="23">
        <f t="shared" si="8"/>
        <v>0</v>
      </c>
      <c r="AC25" s="23">
        <f t="shared" si="9"/>
        <v>0.26</v>
      </c>
    </row>
    <row r="26" spans="1:29" ht="17.25">
      <c r="A26" s="32">
        <f t="shared" si="10"/>
        <v>23</v>
      </c>
      <c r="B26" s="15" t="s">
        <v>176</v>
      </c>
      <c r="C26" s="16"/>
      <c r="D26" s="61"/>
      <c r="E26" s="62"/>
      <c r="F26" s="61"/>
      <c r="G26" s="62"/>
      <c r="H26" s="59">
        <v>0</v>
      </c>
      <c r="I26" s="60">
        <v>1</v>
      </c>
      <c r="J26" s="60">
        <v>10</v>
      </c>
      <c r="K26" s="60">
        <v>0</v>
      </c>
      <c r="L26" s="60">
        <v>3</v>
      </c>
      <c r="M26" s="60">
        <v>5</v>
      </c>
      <c r="N26" s="60">
        <v>0</v>
      </c>
      <c r="O26" s="60">
        <v>0</v>
      </c>
      <c r="P26" s="60">
        <v>6</v>
      </c>
      <c r="Q26" s="60">
        <v>5</v>
      </c>
      <c r="R26" s="20" t="str">
        <f t="shared" si="0"/>
        <v>ok</v>
      </c>
      <c r="S26" s="20">
        <f t="shared" si="1"/>
        <v>288</v>
      </c>
      <c r="T26" s="19">
        <f t="shared" si="2"/>
        <v>0.48</v>
      </c>
      <c r="U26" s="21">
        <f t="shared" si="3"/>
        <v>0.24</v>
      </c>
      <c r="V26" s="22"/>
      <c r="W26" s="23">
        <f t="shared" si="4"/>
        <v>0</v>
      </c>
      <c r="X26" s="23">
        <f t="shared" si="5"/>
        <v>0</v>
      </c>
      <c r="Y26" s="23">
        <f t="shared" si="6"/>
        <v>0.48</v>
      </c>
      <c r="Z26" s="22"/>
      <c r="AA26" s="23">
        <f t="shared" si="7"/>
        <v>0.48</v>
      </c>
      <c r="AB26" s="23">
        <f t="shared" si="8"/>
        <v>0</v>
      </c>
      <c r="AC26" s="23">
        <f t="shared" si="9"/>
        <v>0.24</v>
      </c>
    </row>
    <row r="27" spans="1:29" ht="17.25">
      <c r="A27" s="32">
        <f t="shared" si="10"/>
        <v>24</v>
      </c>
      <c r="B27" s="15" t="s">
        <v>177</v>
      </c>
      <c r="C27" s="16" t="s">
        <v>178</v>
      </c>
      <c r="D27" s="17">
        <v>468</v>
      </c>
      <c r="E27" s="18">
        <f aca="true" t="shared" si="11" ref="E27:E29">D27/800</f>
        <v>0.585</v>
      </c>
      <c r="F27" s="17"/>
      <c r="G27" s="18"/>
      <c r="H27" s="59">
        <v>1</v>
      </c>
      <c r="I27" s="60">
        <v>3</v>
      </c>
      <c r="J27" s="60">
        <v>8</v>
      </c>
      <c r="K27" s="60">
        <v>0</v>
      </c>
      <c r="L27" s="60">
        <v>0</v>
      </c>
      <c r="M27" s="60">
        <v>5</v>
      </c>
      <c r="N27" s="60">
        <v>0</v>
      </c>
      <c r="O27" s="60">
        <v>0</v>
      </c>
      <c r="P27" s="60">
        <v>7</v>
      </c>
      <c r="Q27" s="60">
        <v>6</v>
      </c>
      <c r="R27" s="20" t="str">
        <f t="shared" si="0"/>
        <v>ok</v>
      </c>
      <c r="S27" s="20">
        <f t="shared" si="1"/>
        <v>280</v>
      </c>
      <c r="T27" s="19">
        <f t="shared" si="2"/>
        <v>0.4666666666666667</v>
      </c>
      <c r="U27" s="21">
        <f t="shared" si="3"/>
        <v>0.5258333333333334</v>
      </c>
      <c r="V27" s="22"/>
      <c r="W27" s="23">
        <f t="shared" si="4"/>
        <v>0.585</v>
      </c>
      <c r="X27" s="23">
        <f t="shared" si="5"/>
        <v>0</v>
      </c>
      <c r="Y27" s="23">
        <f t="shared" si="6"/>
        <v>0.4666666666666667</v>
      </c>
      <c r="Z27" s="22"/>
      <c r="AA27" s="23">
        <f t="shared" si="7"/>
        <v>0.585</v>
      </c>
      <c r="AB27" s="23">
        <f t="shared" si="8"/>
        <v>0.4666666666666667</v>
      </c>
      <c r="AC27" s="23">
        <f t="shared" si="9"/>
        <v>0.5258333333333334</v>
      </c>
    </row>
    <row r="28" spans="1:29" ht="17.25">
      <c r="A28" s="32">
        <f t="shared" si="10"/>
        <v>25</v>
      </c>
      <c r="B28" s="15" t="s">
        <v>179</v>
      </c>
      <c r="C28" s="16" t="s">
        <v>180</v>
      </c>
      <c r="D28" s="17"/>
      <c r="E28" s="18">
        <f t="shared" si="11"/>
        <v>0</v>
      </c>
      <c r="F28" s="17">
        <v>260</v>
      </c>
      <c r="G28" s="18">
        <f aca="true" t="shared" si="12" ref="G28:G29">F28/620</f>
        <v>0.41935483870967744</v>
      </c>
      <c r="H28" s="59">
        <v>2</v>
      </c>
      <c r="I28" s="60">
        <v>0</v>
      </c>
      <c r="J28" s="60">
        <v>8</v>
      </c>
      <c r="K28" s="60">
        <v>1</v>
      </c>
      <c r="L28" s="60">
        <v>1</v>
      </c>
      <c r="M28" s="60">
        <v>0</v>
      </c>
      <c r="N28" s="60">
        <v>0</v>
      </c>
      <c r="O28" s="60">
        <v>0</v>
      </c>
      <c r="P28" s="60">
        <v>4</v>
      </c>
      <c r="Q28" s="60">
        <v>14</v>
      </c>
      <c r="R28" s="20" t="str">
        <f t="shared" si="0"/>
        <v>ok</v>
      </c>
      <c r="S28" s="20">
        <f t="shared" si="1"/>
        <v>210</v>
      </c>
      <c r="T28" s="19">
        <f t="shared" si="2"/>
        <v>0.35</v>
      </c>
      <c r="U28" s="21">
        <f t="shared" si="3"/>
        <v>0.3846774193548387</v>
      </c>
      <c r="V28" s="22"/>
      <c r="W28" s="23">
        <f t="shared" si="4"/>
        <v>0</v>
      </c>
      <c r="X28" s="23">
        <f t="shared" si="5"/>
        <v>0.41935483870967744</v>
      </c>
      <c r="Y28" s="23">
        <f t="shared" si="6"/>
        <v>0.35</v>
      </c>
      <c r="Z28" s="22"/>
      <c r="AA28" s="23">
        <f t="shared" si="7"/>
        <v>0.41935483870967744</v>
      </c>
      <c r="AB28" s="23">
        <f t="shared" si="8"/>
        <v>0.35</v>
      </c>
      <c r="AC28" s="23">
        <f t="shared" si="9"/>
        <v>0.3846774193548387</v>
      </c>
    </row>
    <row r="29" spans="1:29" s="26" customFormat="1" ht="17.25">
      <c r="A29" s="32">
        <f t="shared" si="10"/>
        <v>26</v>
      </c>
      <c r="B29" s="15" t="s">
        <v>181</v>
      </c>
      <c r="C29" s="16" t="s">
        <v>29</v>
      </c>
      <c r="D29" s="17"/>
      <c r="E29" s="18">
        <f t="shared" si="11"/>
        <v>0</v>
      </c>
      <c r="F29" s="17">
        <v>294</v>
      </c>
      <c r="G29" s="18">
        <f t="shared" si="12"/>
        <v>0.47419354838709676</v>
      </c>
      <c r="H29" s="59">
        <v>1</v>
      </c>
      <c r="I29" s="60">
        <v>1</v>
      </c>
      <c r="J29" s="60">
        <v>6</v>
      </c>
      <c r="K29" s="60">
        <v>0</v>
      </c>
      <c r="L29" s="60">
        <v>0</v>
      </c>
      <c r="M29" s="60">
        <v>6</v>
      </c>
      <c r="N29" s="60">
        <v>0</v>
      </c>
      <c r="O29" s="60">
        <v>0</v>
      </c>
      <c r="P29" s="60">
        <v>3</v>
      </c>
      <c r="Q29" s="60">
        <v>13</v>
      </c>
      <c r="R29" s="20" t="str">
        <f t="shared" si="0"/>
        <v>ok</v>
      </c>
      <c r="S29" s="20">
        <f t="shared" si="1"/>
        <v>206</v>
      </c>
      <c r="T29" s="19">
        <f t="shared" si="2"/>
        <v>0.3433333333333333</v>
      </c>
      <c r="U29" s="21">
        <f t="shared" si="3"/>
        <v>0.40876344086021504</v>
      </c>
      <c r="V29" s="24"/>
      <c r="W29" s="25">
        <f t="shared" si="4"/>
        <v>0</v>
      </c>
      <c r="X29" s="25">
        <f t="shared" si="5"/>
        <v>0.47419354838709676</v>
      </c>
      <c r="Y29" s="25">
        <f t="shared" si="6"/>
        <v>0.3433333333333333</v>
      </c>
      <c r="Z29" s="24"/>
      <c r="AA29" s="25">
        <f t="shared" si="7"/>
        <v>0.47419354838709676</v>
      </c>
      <c r="AB29" s="25">
        <f t="shared" si="8"/>
        <v>0.3433333333333333</v>
      </c>
      <c r="AC29" s="25">
        <f t="shared" si="9"/>
        <v>0.40876344086021504</v>
      </c>
    </row>
    <row r="30" spans="2:29" s="30" customFormat="1" ht="17.25">
      <c r="B30" s="27"/>
      <c r="C30" s="27"/>
      <c r="D30" s="28"/>
      <c r="E30" s="29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9"/>
      <c r="X30" s="29"/>
      <c r="Y30" s="29"/>
      <c r="Z30" s="28"/>
      <c r="AA30" s="29"/>
      <c r="AB30" s="29"/>
      <c r="AC30" s="29"/>
    </row>
    <row r="31" spans="2:29" s="30" customFormat="1" ht="17.25">
      <c r="B31" s="27"/>
      <c r="C31" s="27"/>
      <c r="D31" s="28"/>
      <c r="E31" s="29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9"/>
      <c r="X31" s="29"/>
      <c r="Y31" s="29"/>
      <c r="Z31" s="28"/>
      <c r="AA31" s="29"/>
      <c r="AB31" s="29"/>
      <c r="AC31" s="29"/>
    </row>
    <row r="32" spans="2:29" s="30" customFormat="1" ht="17.25">
      <c r="B32" s="27"/>
      <c r="C32" s="27"/>
      <c r="D32" s="28"/>
      <c r="E32" s="29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9"/>
      <c r="X32" s="29"/>
      <c r="Y32" s="29"/>
      <c r="Z32" s="28"/>
      <c r="AA32" s="29"/>
      <c r="AB32" s="29"/>
      <c r="AC32" s="29"/>
    </row>
    <row r="33" spans="2:29" s="30" customFormat="1" ht="17.25">
      <c r="B33" s="27"/>
      <c r="C33" s="27"/>
      <c r="D33" s="28"/>
      <c r="E33" s="29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9"/>
      <c r="X33" s="29"/>
      <c r="Y33" s="29"/>
      <c r="Z33" s="28"/>
      <c r="AA33" s="29"/>
      <c r="AB33" s="29"/>
      <c r="AC33" s="29"/>
    </row>
    <row r="34" spans="2:29" s="30" customFormat="1" ht="17.25">
      <c r="B34" s="27"/>
      <c r="C34" s="27"/>
      <c r="D34" s="28"/>
      <c r="E34" s="29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8"/>
      <c r="W34" s="29"/>
      <c r="X34" s="29"/>
      <c r="Y34" s="29"/>
      <c r="Z34" s="28"/>
      <c r="AA34" s="29"/>
      <c r="AB34" s="29"/>
      <c r="AC34" s="29"/>
    </row>
    <row r="35" spans="2:29" s="30" customFormat="1" ht="17.25">
      <c r="B35" s="27"/>
      <c r="C35" s="27"/>
      <c r="D35" s="28"/>
      <c r="E35" s="29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8"/>
      <c r="W35" s="29"/>
      <c r="X35" s="29"/>
      <c r="Y35" s="29"/>
      <c r="Z35" s="28"/>
      <c r="AA35" s="29"/>
      <c r="AB35" s="29"/>
      <c r="AC35" s="29"/>
    </row>
    <row r="36" spans="2:29" s="30" customFormat="1" ht="17.25">
      <c r="B36" s="27"/>
      <c r="C36" s="27"/>
      <c r="D36" s="28"/>
      <c r="E36" s="29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8"/>
      <c r="W36" s="29"/>
      <c r="X36" s="29"/>
      <c r="Y36" s="29"/>
      <c r="Z36" s="28"/>
      <c r="AA36" s="29"/>
      <c r="AB36" s="29"/>
      <c r="AC36" s="29"/>
    </row>
    <row r="37" spans="2:29" s="30" customFormat="1" ht="17.25">
      <c r="B37" s="27"/>
      <c r="C37" s="27"/>
      <c r="D37" s="28"/>
      <c r="E37" s="29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8"/>
      <c r="W37" s="29"/>
      <c r="X37" s="29"/>
      <c r="Y37" s="29"/>
      <c r="Z37" s="28"/>
      <c r="AA37" s="29"/>
      <c r="AB37" s="29"/>
      <c r="AC37" s="29"/>
    </row>
    <row r="38" spans="2:29" s="30" customFormat="1" ht="17.25">
      <c r="B38" s="27"/>
      <c r="C38" s="27"/>
      <c r="D38" s="28"/>
      <c r="E38" s="29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8"/>
      <c r="W38" s="29"/>
      <c r="X38" s="29"/>
      <c r="Y38" s="29"/>
      <c r="Z38" s="28"/>
      <c r="AA38" s="29"/>
      <c r="AB38" s="29"/>
      <c r="AC38" s="29"/>
    </row>
    <row r="39" spans="2:29" s="30" customFormat="1" ht="17.25">
      <c r="B39" s="27"/>
      <c r="C39" s="27"/>
      <c r="D39" s="28"/>
      <c r="E39" s="29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8"/>
      <c r="W39" s="29"/>
      <c r="X39" s="29"/>
      <c r="Y39" s="29"/>
      <c r="Z39" s="28"/>
      <c r="AA39" s="29"/>
      <c r="AB39" s="29"/>
      <c r="AC39" s="29"/>
    </row>
    <row r="40" spans="2:29" s="30" customFormat="1" ht="17.25">
      <c r="B40" s="27"/>
      <c r="C40" s="27"/>
      <c r="D40" s="28"/>
      <c r="E40" s="29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8"/>
      <c r="W40" s="29"/>
      <c r="X40" s="29"/>
      <c r="Y40" s="29"/>
      <c r="Z40" s="28"/>
      <c r="AA40" s="29"/>
      <c r="AB40" s="29"/>
      <c r="AC40" s="29"/>
    </row>
    <row r="41" spans="2:29" s="30" customFormat="1" ht="17.25">
      <c r="B41" s="27"/>
      <c r="C41" s="27"/>
      <c r="D41" s="28"/>
      <c r="E41" s="29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8"/>
      <c r="W41" s="29"/>
      <c r="X41" s="29"/>
      <c r="Y41" s="29"/>
      <c r="Z41" s="28"/>
      <c r="AA41" s="29"/>
      <c r="AB41" s="29"/>
      <c r="AC41" s="29"/>
    </row>
    <row r="42" spans="2:29" s="30" customFormat="1" ht="17.25">
      <c r="B42" s="27"/>
      <c r="C42" s="27"/>
      <c r="D42" s="28"/>
      <c r="E42" s="29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8"/>
      <c r="W42" s="29"/>
      <c r="X42" s="29"/>
      <c r="Y42" s="29"/>
      <c r="Z42" s="28"/>
      <c r="AA42" s="29"/>
      <c r="AB42" s="29"/>
      <c r="AC42" s="29"/>
    </row>
    <row r="43" spans="2:29" s="30" customFormat="1" ht="17.25">
      <c r="B43" s="64"/>
      <c r="C43" s="6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  <c r="T43" s="29"/>
      <c r="U43" s="29"/>
      <c r="V43" s="28"/>
      <c r="W43" s="29"/>
      <c r="X43" s="29"/>
      <c r="Y43" s="29"/>
      <c r="Z43" s="28"/>
      <c r="AA43" s="29"/>
      <c r="AB43" s="29"/>
      <c r="AC43" s="29"/>
    </row>
    <row r="44" spans="2:29" s="30" customFormat="1" ht="17.25">
      <c r="B44" s="65"/>
      <c r="C44" s="6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28"/>
      <c r="T44" s="29"/>
      <c r="U44" s="29"/>
      <c r="V44" s="28"/>
      <c r="W44" s="29"/>
      <c r="X44" s="29"/>
      <c r="Y44" s="29"/>
      <c r="Z44" s="28"/>
      <c r="AA44" s="29"/>
      <c r="AB44" s="29"/>
      <c r="AC44" s="29"/>
    </row>
    <row r="45" spans="2:29" s="30" customFormat="1" ht="17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28"/>
      <c r="T45" s="29"/>
      <c r="U45" s="29"/>
      <c r="V45" s="28"/>
      <c r="W45" s="29"/>
      <c r="X45" s="29"/>
      <c r="Y45" s="29"/>
      <c r="Z45" s="28"/>
      <c r="AA45" s="29"/>
      <c r="AB45" s="29"/>
      <c r="AC45" s="29"/>
    </row>
    <row r="46" spans="2:29" s="30" customFormat="1" ht="17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28"/>
      <c r="T46" s="29"/>
      <c r="U46" s="29"/>
      <c r="V46" s="28"/>
      <c r="W46" s="29"/>
      <c r="X46" s="29"/>
      <c r="Y46" s="29"/>
      <c r="Z46" s="28"/>
      <c r="AA46" s="29"/>
      <c r="AB46" s="29"/>
      <c r="AC46" s="29"/>
    </row>
    <row r="47" spans="2:29" s="30" customFormat="1" ht="17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28"/>
      <c r="T47" s="29"/>
      <c r="U47" s="29"/>
      <c r="V47" s="28"/>
      <c r="W47" s="29"/>
      <c r="X47" s="29"/>
      <c r="Y47" s="29"/>
      <c r="Z47" s="28"/>
      <c r="AA47" s="29"/>
      <c r="AB47" s="29"/>
      <c r="AC47" s="29"/>
    </row>
    <row r="48" spans="2:29" s="30" customFormat="1" ht="17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28"/>
      <c r="T48" s="29"/>
      <c r="U48" s="29"/>
      <c r="V48" s="28"/>
      <c r="W48" s="29"/>
      <c r="X48" s="29"/>
      <c r="Y48" s="29"/>
      <c r="Z48" s="28"/>
      <c r="AA48" s="29"/>
      <c r="AB48" s="29"/>
      <c r="AC48" s="29"/>
    </row>
    <row r="49" spans="2:29" s="30" customFormat="1" ht="17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  <c r="T49" s="29"/>
      <c r="U49" s="29"/>
      <c r="V49" s="28"/>
      <c r="W49" s="29"/>
      <c r="X49" s="29"/>
      <c r="Y49" s="29"/>
      <c r="Z49" s="28"/>
      <c r="AA49" s="29"/>
      <c r="AB49" s="29"/>
      <c r="AC49" s="29"/>
    </row>
    <row r="50" spans="2:29" s="30" customFormat="1" ht="17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8"/>
      <c r="T50" s="29"/>
      <c r="U50" s="29"/>
      <c r="V50" s="28"/>
      <c r="W50" s="29"/>
      <c r="X50" s="29"/>
      <c r="Y50" s="29"/>
      <c r="Z50" s="28"/>
      <c r="AA50" s="29"/>
      <c r="AB50" s="29"/>
      <c r="AC50" s="29"/>
    </row>
    <row r="51" spans="2:29" s="30" customFormat="1" ht="17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  <c r="S51" s="28"/>
      <c r="T51" s="29"/>
      <c r="U51" s="29"/>
      <c r="V51" s="28"/>
      <c r="W51" s="29"/>
      <c r="X51" s="29"/>
      <c r="Y51" s="29"/>
      <c r="Z51" s="28"/>
      <c r="AA51" s="29"/>
      <c r="AB51" s="29"/>
      <c r="AC51" s="29"/>
    </row>
    <row r="52" s="30" customFormat="1" ht="15"/>
    <row r="53" s="30" customFormat="1" ht="15"/>
    <row r="54" s="30" customFormat="1" ht="15"/>
    <row r="55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4"/>
  <colBreaks count="1" manualBreakCount="1">
    <brk id="2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AC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140625" defaultRowHeight="15"/>
  <cols>
    <col min="1" max="1" width="3.28125" style="0" customWidth="1"/>
    <col min="2" max="2" width="24.00390625" style="0" customWidth="1"/>
    <col min="3" max="3" width="21.00390625" style="0" customWidth="1"/>
    <col min="4" max="7" width="8.8515625" style="0" customWidth="1"/>
    <col min="8" max="9" width="4.421875" style="0" customWidth="1"/>
    <col min="10" max="10" width="4.8515625" style="0" customWidth="1"/>
    <col min="11" max="11" width="4.7109375" style="0" customWidth="1"/>
    <col min="12" max="12" width="4.421875" style="0" customWidth="1"/>
    <col min="13" max="14" width="4.7109375" style="0" customWidth="1"/>
    <col min="15" max="16" width="4.421875" style="0" customWidth="1"/>
    <col min="17" max="17" width="4.8515625" style="0" customWidth="1"/>
    <col min="18" max="18" width="11.8515625" style="0" customWidth="1"/>
    <col min="19" max="20" width="8.8515625" style="0" customWidth="1"/>
    <col min="21" max="21" width="16.8515625" style="0" customWidth="1"/>
    <col min="22" max="16384" width="8.8515625" style="0" customWidth="1"/>
  </cols>
  <sheetData>
    <row r="1" spans="2:21" ht="24">
      <c r="B1" s="1" t="s">
        <v>182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>A3+1</f>
        <v>1</v>
      </c>
      <c r="B4" s="15" t="s">
        <v>183</v>
      </c>
      <c r="C4" s="16" t="s">
        <v>102</v>
      </c>
      <c r="D4" s="17"/>
      <c r="E4" s="18">
        <f aca="true" t="shared" si="0" ref="E4:E11">D4/800</f>
        <v>0</v>
      </c>
      <c r="F4" s="17"/>
      <c r="G4" s="19"/>
      <c r="H4" s="17">
        <v>1</v>
      </c>
      <c r="I4" s="20">
        <v>6</v>
      </c>
      <c r="J4" s="20">
        <v>12</v>
      </c>
      <c r="K4" s="20">
        <v>1</v>
      </c>
      <c r="L4" s="20">
        <v>0</v>
      </c>
      <c r="M4" s="20">
        <v>6</v>
      </c>
      <c r="N4" s="20">
        <v>0</v>
      </c>
      <c r="O4" s="20">
        <v>0</v>
      </c>
      <c r="P4" s="20">
        <v>1</v>
      </c>
      <c r="Q4" s="20">
        <v>3</v>
      </c>
      <c r="R4" s="20" t="str">
        <f aca="true" t="shared" si="1" ref="R4:R11">IF(H4+I4+J4+K4+L4+M4+N4+O4+P4+Q4=30,"ok","hiba")</f>
        <v>ok</v>
      </c>
      <c r="S4" s="20">
        <f aca="true" t="shared" si="2" ref="S4:S11">H4*20+I4*18+J4*16+K4*14+L4*12+M4*10+N4*8+O4*6+P4*4</f>
        <v>398</v>
      </c>
      <c r="T4" s="19">
        <f aca="true" t="shared" si="3" ref="T4:T11">S4/600</f>
        <v>0.6633333333333333</v>
      </c>
      <c r="U4" s="21">
        <f aca="true" t="shared" si="4" ref="U4:U11">AC4</f>
        <v>0.33166666666666667</v>
      </c>
      <c r="V4" s="22"/>
      <c r="W4" s="23">
        <f aca="true" t="shared" si="5" ref="W4:W11">E4</f>
        <v>0</v>
      </c>
      <c r="X4" s="23">
        <f aca="true" t="shared" si="6" ref="X4:X11">G4</f>
        <v>0</v>
      </c>
      <c r="Y4" s="23">
        <f aca="true" t="shared" si="7" ref="Y4:Y11">T4</f>
        <v>0.6633333333333333</v>
      </c>
      <c r="Z4" s="22"/>
      <c r="AA4" s="23">
        <f aca="true" t="shared" si="8" ref="AA4:AA11">LARGE(W4:Y4,1)</f>
        <v>0.6633333333333333</v>
      </c>
      <c r="AB4" s="23">
        <f aca="true" t="shared" si="9" ref="AB4:AB11">LARGE(W4:Y4,2)</f>
        <v>0</v>
      </c>
      <c r="AC4" s="23">
        <f aca="true" t="shared" si="10" ref="AC4:AC11">SUM(AA4:AB4)/2</f>
        <v>0.33166666666666667</v>
      </c>
    </row>
    <row r="5" spans="1:29" ht="16.5">
      <c r="A5" s="32">
        <f aca="true" t="shared" si="11" ref="A5:A11">A4+1</f>
        <v>2</v>
      </c>
      <c r="B5" s="63" t="s">
        <v>184</v>
      </c>
      <c r="C5" s="16" t="s">
        <v>78</v>
      </c>
      <c r="D5" s="17"/>
      <c r="E5" s="18">
        <f t="shared" si="0"/>
        <v>0</v>
      </c>
      <c r="F5" s="17">
        <v>384</v>
      </c>
      <c r="G5" s="19">
        <f>F5/620</f>
        <v>0.6193548387096774</v>
      </c>
      <c r="H5" s="17">
        <v>1</v>
      </c>
      <c r="I5" s="20">
        <v>3</v>
      </c>
      <c r="J5" s="20">
        <v>13</v>
      </c>
      <c r="K5" s="20">
        <v>1</v>
      </c>
      <c r="L5" s="20">
        <v>2</v>
      </c>
      <c r="M5" s="20">
        <v>6</v>
      </c>
      <c r="N5" s="20">
        <v>0</v>
      </c>
      <c r="O5" s="20">
        <v>0</v>
      </c>
      <c r="P5" s="20">
        <v>1</v>
      </c>
      <c r="Q5" s="20">
        <v>3</v>
      </c>
      <c r="R5" s="20" t="str">
        <f t="shared" si="1"/>
        <v>ok</v>
      </c>
      <c r="S5" s="20">
        <f t="shared" si="2"/>
        <v>384</v>
      </c>
      <c r="T5" s="19">
        <f t="shared" si="3"/>
        <v>0.64</v>
      </c>
      <c r="U5" s="21">
        <f t="shared" si="4"/>
        <v>0.6296774193548387</v>
      </c>
      <c r="V5" s="22"/>
      <c r="W5" s="23">
        <f t="shared" si="5"/>
        <v>0</v>
      </c>
      <c r="X5" s="23">
        <f t="shared" si="6"/>
        <v>0.6193548387096774</v>
      </c>
      <c r="Y5" s="23">
        <f t="shared" si="7"/>
        <v>0.64</v>
      </c>
      <c r="Z5" s="22"/>
      <c r="AA5" s="23">
        <f t="shared" si="8"/>
        <v>0.64</v>
      </c>
      <c r="AB5" s="23">
        <f t="shared" si="9"/>
        <v>0.6193548387096774</v>
      </c>
      <c r="AC5" s="23">
        <f t="shared" si="10"/>
        <v>0.6296774193548387</v>
      </c>
    </row>
    <row r="6" spans="1:29" ht="17.25">
      <c r="A6" s="32">
        <f t="shared" si="11"/>
        <v>3</v>
      </c>
      <c r="B6" s="15" t="s">
        <v>185</v>
      </c>
      <c r="C6" s="16" t="s">
        <v>178</v>
      </c>
      <c r="D6" s="17">
        <v>314</v>
      </c>
      <c r="E6" s="18">
        <f t="shared" si="0"/>
        <v>0.3925</v>
      </c>
      <c r="F6" s="17"/>
      <c r="G6" s="19"/>
      <c r="H6" s="17">
        <v>1</v>
      </c>
      <c r="I6" s="20">
        <v>7</v>
      </c>
      <c r="J6" s="20">
        <v>7</v>
      </c>
      <c r="K6" s="20">
        <v>0</v>
      </c>
      <c r="L6" s="20">
        <v>4</v>
      </c>
      <c r="M6" s="20">
        <v>6</v>
      </c>
      <c r="N6" s="20">
        <v>0</v>
      </c>
      <c r="O6" s="20">
        <v>0</v>
      </c>
      <c r="P6" s="20">
        <v>2</v>
      </c>
      <c r="Q6" s="20">
        <v>3</v>
      </c>
      <c r="R6" s="20" t="str">
        <f t="shared" si="1"/>
        <v>ok</v>
      </c>
      <c r="S6" s="20">
        <f t="shared" si="2"/>
        <v>374</v>
      </c>
      <c r="T6" s="19">
        <f t="shared" si="3"/>
        <v>0.6233333333333333</v>
      </c>
      <c r="U6" s="21">
        <f t="shared" si="4"/>
        <v>0.5079166666666667</v>
      </c>
      <c r="V6" s="22"/>
      <c r="W6" s="23">
        <f t="shared" si="5"/>
        <v>0.3925</v>
      </c>
      <c r="X6" s="23">
        <f t="shared" si="6"/>
        <v>0</v>
      </c>
      <c r="Y6" s="23">
        <f t="shared" si="7"/>
        <v>0.6233333333333333</v>
      </c>
      <c r="Z6" s="22"/>
      <c r="AA6" s="23">
        <f t="shared" si="8"/>
        <v>0.6233333333333333</v>
      </c>
      <c r="AB6" s="23">
        <f t="shared" si="9"/>
        <v>0.3925</v>
      </c>
      <c r="AC6" s="23">
        <f t="shared" si="10"/>
        <v>0.5079166666666667</v>
      </c>
    </row>
    <row r="7" spans="1:29" ht="17.25">
      <c r="A7" s="32">
        <f t="shared" si="11"/>
        <v>4</v>
      </c>
      <c r="B7" s="15" t="s">
        <v>186</v>
      </c>
      <c r="C7" s="16" t="s">
        <v>187</v>
      </c>
      <c r="D7" s="17"/>
      <c r="E7" s="18">
        <f t="shared" si="0"/>
        <v>0</v>
      </c>
      <c r="F7" s="17">
        <v>350</v>
      </c>
      <c r="G7" s="19">
        <f>F7/620</f>
        <v>0.5645161290322581</v>
      </c>
      <c r="H7" s="17">
        <v>2</v>
      </c>
      <c r="I7" s="20">
        <v>1</v>
      </c>
      <c r="J7" s="20">
        <v>11</v>
      </c>
      <c r="K7" s="20">
        <v>0</v>
      </c>
      <c r="L7" s="20">
        <v>1</v>
      </c>
      <c r="M7" s="20">
        <v>8</v>
      </c>
      <c r="N7" s="20">
        <v>0</v>
      </c>
      <c r="O7" s="20">
        <v>1</v>
      </c>
      <c r="P7" s="20">
        <v>4</v>
      </c>
      <c r="Q7" s="20">
        <v>2</v>
      </c>
      <c r="R7" s="20" t="str">
        <f t="shared" si="1"/>
        <v>ok</v>
      </c>
      <c r="S7" s="20">
        <f t="shared" si="2"/>
        <v>348</v>
      </c>
      <c r="T7" s="19">
        <f t="shared" si="3"/>
        <v>0.58</v>
      </c>
      <c r="U7" s="21">
        <f>AC7</f>
        <v>0.572258064516129</v>
      </c>
      <c r="V7" s="22"/>
      <c r="W7" s="23">
        <f>E7</f>
        <v>0</v>
      </c>
      <c r="X7" s="23">
        <f>G7</f>
        <v>0.5645161290322581</v>
      </c>
      <c r="Y7" s="23">
        <f>T7</f>
        <v>0.58</v>
      </c>
      <c r="Z7" s="22"/>
      <c r="AA7" s="23">
        <f>LARGE(W7:Y7,1)</f>
        <v>0.58</v>
      </c>
      <c r="AB7" s="23">
        <f>LARGE(W7:Y7,2)</f>
        <v>0.5645161290322581</v>
      </c>
      <c r="AC7" s="23">
        <f>SUM(AA7:AB7)/2</f>
        <v>0.572258064516129</v>
      </c>
    </row>
    <row r="8" spans="1:29" ht="16.5">
      <c r="A8" s="32">
        <f t="shared" si="11"/>
        <v>5</v>
      </c>
      <c r="B8" s="63" t="s">
        <v>188</v>
      </c>
      <c r="C8" s="16" t="s">
        <v>78</v>
      </c>
      <c r="D8" s="17">
        <v>408</v>
      </c>
      <c r="E8" s="18">
        <f t="shared" si="0"/>
        <v>0.51</v>
      </c>
      <c r="F8" s="17">
        <v>348</v>
      </c>
      <c r="G8" s="19">
        <f>F8/620</f>
        <v>0.5612903225806452</v>
      </c>
      <c r="H8" s="17">
        <v>2</v>
      </c>
      <c r="I8" s="20">
        <v>4</v>
      </c>
      <c r="J8" s="20">
        <v>10</v>
      </c>
      <c r="K8" s="20">
        <v>0</v>
      </c>
      <c r="L8" s="20">
        <v>0</v>
      </c>
      <c r="M8" s="20">
        <v>1</v>
      </c>
      <c r="N8" s="20">
        <v>0</v>
      </c>
      <c r="O8" s="20">
        <v>0</v>
      </c>
      <c r="P8" s="20">
        <v>6</v>
      </c>
      <c r="Q8" s="20">
        <v>7</v>
      </c>
      <c r="R8" s="20" t="str">
        <f t="shared" si="1"/>
        <v>ok</v>
      </c>
      <c r="S8" s="20">
        <f t="shared" si="2"/>
        <v>306</v>
      </c>
      <c r="T8" s="19">
        <f t="shared" si="3"/>
        <v>0.51</v>
      </c>
      <c r="U8" s="21">
        <f t="shared" si="4"/>
        <v>0.5356451612903226</v>
      </c>
      <c r="V8" s="22"/>
      <c r="W8" s="23">
        <f t="shared" si="5"/>
        <v>0.51</v>
      </c>
      <c r="X8" s="23">
        <f t="shared" si="6"/>
        <v>0.5612903225806452</v>
      </c>
      <c r="Y8" s="23">
        <f t="shared" si="7"/>
        <v>0.51</v>
      </c>
      <c r="Z8" s="22"/>
      <c r="AA8" s="23">
        <f t="shared" si="8"/>
        <v>0.5612903225806452</v>
      </c>
      <c r="AB8" s="23">
        <f t="shared" si="9"/>
        <v>0.51</v>
      </c>
      <c r="AC8" s="23">
        <f t="shared" si="10"/>
        <v>0.5356451612903226</v>
      </c>
    </row>
    <row r="9" spans="1:29" ht="16.5">
      <c r="A9" s="32">
        <f t="shared" si="11"/>
        <v>6</v>
      </c>
      <c r="B9" s="63" t="s">
        <v>189</v>
      </c>
      <c r="C9" s="16" t="s">
        <v>78</v>
      </c>
      <c r="D9" s="17">
        <v>374</v>
      </c>
      <c r="E9" s="18">
        <f t="shared" si="0"/>
        <v>0.4675</v>
      </c>
      <c r="F9" s="17">
        <v>274</v>
      </c>
      <c r="G9" s="18">
        <f>F9/620</f>
        <v>0.44193548387096776</v>
      </c>
      <c r="H9" s="17">
        <v>0</v>
      </c>
      <c r="I9" s="20">
        <v>4</v>
      </c>
      <c r="J9" s="20">
        <v>6</v>
      </c>
      <c r="K9" s="20">
        <v>0</v>
      </c>
      <c r="L9" s="20">
        <v>1</v>
      </c>
      <c r="M9" s="20">
        <v>9</v>
      </c>
      <c r="N9" s="20">
        <v>1</v>
      </c>
      <c r="O9" s="20">
        <v>0</v>
      </c>
      <c r="P9" s="20">
        <v>2</v>
      </c>
      <c r="Q9" s="20">
        <v>7</v>
      </c>
      <c r="R9" s="20" t="str">
        <f t="shared" si="1"/>
        <v>ok</v>
      </c>
      <c r="S9" s="20">
        <f t="shared" si="2"/>
        <v>286</v>
      </c>
      <c r="T9" s="19">
        <f t="shared" si="3"/>
        <v>0.4766666666666667</v>
      </c>
      <c r="U9" s="21">
        <f t="shared" si="4"/>
        <v>0.47208333333333335</v>
      </c>
      <c r="V9" s="22"/>
      <c r="W9" s="23">
        <f t="shared" si="5"/>
        <v>0.4675</v>
      </c>
      <c r="X9" s="23">
        <f t="shared" si="6"/>
        <v>0.44193548387096776</v>
      </c>
      <c r="Y9" s="23">
        <f t="shared" si="7"/>
        <v>0.4766666666666667</v>
      </c>
      <c r="Z9" s="22"/>
      <c r="AA9" s="23">
        <f t="shared" si="8"/>
        <v>0.4766666666666667</v>
      </c>
      <c r="AB9" s="23">
        <f t="shared" si="9"/>
        <v>0.4675</v>
      </c>
      <c r="AC9" s="23">
        <f t="shared" si="10"/>
        <v>0.47208333333333335</v>
      </c>
    </row>
    <row r="10" spans="1:29" ht="17.25">
      <c r="A10" s="32">
        <f t="shared" si="11"/>
        <v>7</v>
      </c>
      <c r="B10" s="15" t="s">
        <v>190</v>
      </c>
      <c r="C10" s="16"/>
      <c r="D10" s="17"/>
      <c r="E10" s="18">
        <f t="shared" si="0"/>
        <v>0</v>
      </c>
      <c r="F10" s="17"/>
      <c r="G10" s="18"/>
      <c r="H10" s="17">
        <v>0</v>
      </c>
      <c r="I10" s="20">
        <v>1</v>
      </c>
      <c r="J10" s="20">
        <v>11</v>
      </c>
      <c r="K10" s="20">
        <v>0</v>
      </c>
      <c r="L10" s="20">
        <v>0</v>
      </c>
      <c r="M10" s="20">
        <v>4</v>
      </c>
      <c r="N10" s="20">
        <v>0</v>
      </c>
      <c r="O10" s="20">
        <v>0</v>
      </c>
      <c r="P10" s="20">
        <v>5</v>
      </c>
      <c r="Q10" s="20">
        <v>9</v>
      </c>
      <c r="R10" s="20" t="str">
        <f t="shared" si="1"/>
        <v>ok</v>
      </c>
      <c r="S10" s="20">
        <f t="shared" si="2"/>
        <v>254</v>
      </c>
      <c r="T10" s="19">
        <f t="shared" si="3"/>
        <v>0.42333333333333334</v>
      </c>
      <c r="U10" s="21">
        <f t="shared" si="4"/>
        <v>0.21166666666666667</v>
      </c>
      <c r="V10" s="22"/>
      <c r="W10" s="23">
        <f t="shared" si="5"/>
        <v>0</v>
      </c>
      <c r="X10" s="23">
        <f t="shared" si="6"/>
        <v>0</v>
      </c>
      <c r="Y10" s="23">
        <f t="shared" si="7"/>
        <v>0.42333333333333334</v>
      </c>
      <c r="Z10" s="22"/>
      <c r="AA10" s="23">
        <f t="shared" si="8"/>
        <v>0.42333333333333334</v>
      </c>
      <c r="AB10" s="23">
        <f t="shared" si="9"/>
        <v>0</v>
      </c>
      <c r="AC10" s="23">
        <f t="shared" si="10"/>
        <v>0.21166666666666667</v>
      </c>
    </row>
    <row r="11" spans="1:29" s="26" customFormat="1" ht="17.25">
      <c r="A11" s="32">
        <f t="shared" si="11"/>
        <v>8</v>
      </c>
      <c r="B11" s="15" t="s">
        <v>191</v>
      </c>
      <c r="C11" s="16"/>
      <c r="D11" s="17"/>
      <c r="E11" s="18">
        <f t="shared" si="0"/>
        <v>0</v>
      </c>
      <c r="F11" s="17"/>
      <c r="G11" s="18"/>
      <c r="H11" s="17">
        <v>0</v>
      </c>
      <c r="I11" s="20">
        <v>0</v>
      </c>
      <c r="J11" s="20">
        <v>5</v>
      </c>
      <c r="K11" s="20">
        <v>1</v>
      </c>
      <c r="L11" s="20">
        <v>1</v>
      </c>
      <c r="M11" s="20">
        <v>7</v>
      </c>
      <c r="N11" s="20">
        <v>1</v>
      </c>
      <c r="O11" s="20">
        <v>0</v>
      </c>
      <c r="P11" s="20">
        <v>2</v>
      </c>
      <c r="Q11" s="20">
        <v>13</v>
      </c>
      <c r="R11" s="20" t="str">
        <f t="shared" si="1"/>
        <v>ok</v>
      </c>
      <c r="S11" s="20">
        <f t="shared" si="2"/>
        <v>192</v>
      </c>
      <c r="T11" s="19">
        <f t="shared" si="3"/>
        <v>0.32</v>
      </c>
      <c r="U11" s="21">
        <f t="shared" si="4"/>
        <v>0.16</v>
      </c>
      <c r="V11" s="24"/>
      <c r="W11" s="25">
        <f t="shared" si="5"/>
        <v>0</v>
      </c>
      <c r="X11" s="25">
        <f t="shared" si="6"/>
        <v>0</v>
      </c>
      <c r="Y11" s="25">
        <f t="shared" si="7"/>
        <v>0.32</v>
      </c>
      <c r="Z11" s="24"/>
      <c r="AA11" s="25">
        <f t="shared" si="8"/>
        <v>0.32</v>
      </c>
      <c r="AB11" s="25">
        <f t="shared" si="9"/>
        <v>0</v>
      </c>
      <c r="AC11" s="25">
        <f t="shared" si="10"/>
        <v>0.16</v>
      </c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1"/>
  <colBreaks count="1" manualBreakCount="1">
    <brk id="2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</sheetPr>
  <dimension ref="A1:AC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" sqref="C12"/>
    </sheetView>
  </sheetViews>
  <sheetFormatPr defaultColWidth="9.140625" defaultRowHeight="15"/>
  <cols>
    <col min="1" max="1" width="4.00390625" style="0" customWidth="1"/>
    <col min="2" max="2" width="21.421875" style="0" customWidth="1"/>
    <col min="3" max="3" width="22.28125" style="0" customWidth="1"/>
    <col min="4" max="7" width="8.8515625" style="0" customWidth="1"/>
    <col min="8" max="8" width="4.28125" style="0" customWidth="1"/>
    <col min="9" max="12" width="4.421875" style="0" customWidth="1"/>
    <col min="13" max="13" width="4.28125" style="0" customWidth="1"/>
    <col min="14" max="14" width="4.7109375" style="0" customWidth="1"/>
    <col min="15" max="15" width="4.28125" style="0" customWidth="1"/>
    <col min="16" max="16" width="4.7109375" style="0" customWidth="1"/>
    <col min="17" max="17" width="4.8515625" style="0" customWidth="1"/>
    <col min="18" max="18" width="11.28125" style="0" customWidth="1"/>
    <col min="19" max="20" width="8.8515625" style="0" customWidth="1"/>
    <col min="21" max="21" width="18.421875" style="0" customWidth="1"/>
    <col min="22" max="16384" width="8.8515625" style="0" customWidth="1"/>
  </cols>
  <sheetData>
    <row r="1" spans="2:21" ht="24">
      <c r="B1" s="1" t="s">
        <v>192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v>1</v>
      </c>
      <c r="B4" s="15" t="s">
        <v>193</v>
      </c>
      <c r="C4" s="16" t="s">
        <v>19</v>
      </c>
      <c r="D4" s="17">
        <v>612</v>
      </c>
      <c r="E4" s="18">
        <f aca="true" t="shared" si="0" ref="E4:E8">D4/800</f>
        <v>0.765</v>
      </c>
      <c r="F4" s="17">
        <v>386</v>
      </c>
      <c r="G4" s="19">
        <f>F4/620</f>
        <v>0.6225806451612903</v>
      </c>
      <c r="H4" s="17">
        <v>0</v>
      </c>
      <c r="I4" s="20">
        <v>4</v>
      </c>
      <c r="J4" s="20">
        <v>9</v>
      </c>
      <c r="K4" s="20">
        <v>2</v>
      </c>
      <c r="L4" s="20">
        <v>4</v>
      </c>
      <c r="M4" s="20">
        <v>6</v>
      </c>
      <c r="N4" s="20">
        <v>0</v>
      </c>
      <c r="O4" s="20">
        <v>1</v>
      </c>
      <c r="P4" s="20">
        <v>3</v>
      </c>
      <c r="Q4" s="20">
        <v>1</v>
      </c>
      <c r="R4" s="20" t="str">
        <f aca="true" t="shared" si="1" ref="R4:R8">IF(H4+I4+J4+K4+L4+M4+N4+O4+P4+Q4=30,"ok","hiba")</f>
        <v>ok</v>
      </c>
      <c r="S4" s="20">
        <f aca="true" t="shared" si="2" ref="S4:S8">H4*20+I4*18+J4*16+K4*14+L4*12+M4*10+N4*8+O4*6+P4*4</f>
        <v>370</v>
      </c>
      <c r="T4" s="19">
        <f aca="true" t="shared" si="3" ref="T4:T8">S4/600</f>
        <v>0.6166666666666667</v>
      </c>
      <c r="U4" s="21">
        <f aca="true" t="shared" si="4" ref="U4:U8">AC4</f>
        <v>0.6937903225806452</v>
      </c>
      <c r="V4" s="22"/>
      <c r="W4" s="23">
        <f aca="true" t="shared" si="5" ref="W4:W8">E4</f>
        <v>0.765</v>
      </c>
      <c r="X4" s="23">
        <f aca="true" t="shared" si="6" ref="X4:X8">G4</f>
        <v>0.6225806451612903</v>
      </c>
      <c r="Y4" s="23">
        <f aca="true" t="shared" si="7" ref="Y4:Y8">T4</f>
        <v>0.6166666666666667</v>
      </c>
      <c r="Z4" s="22"/>
      <c r="AA4" s="23">
        <f aca="true" t="shared" si="8" ref="AA4:AA8">LARGE(W4:Y4,1)</f>
        <v>0.765</v>
      </c>
      <c r="AB4" s="23">
        <f aca="true" t="shared" si="9" ref="AB4:AB8">LARGE(W4:Y4,2)</f>
        <v>0.6225806451612903</v>
      </c>
      <c r="AC4" s="23">
        <f aca="true" t="shared" si="10" ref="AC4:AC8">SUM(AA4:AB4)/2</f>
        <v>0.6937903225806452</v>
      </c>
    </row>
    <row r="5" spans="1:29" ht="16.5">
      <c r="A5" s="32">
        <f aca="true" t="shared" si="11" ref="A5:A8">A4+1</f>
        <v>2</v>
      </c>
      <c r="B5" s="63" t="s">
        <v>194</v>
      </c>
      <c r="C5" s="16" t="s">
        <v>78</v>
      </c>
      <c r="D5" s="17">
        <v>528</v>
      </c>
      <c r="E5" s="18">
        <f t="shared" si="0"/>
        <v>0.66</v>
      </c>
      <c r="F5" s="17">
        <v>324</v>
      </c>
      <c r="G5" s="19">
        <f>F5/620</f>
        <v>0.5225806451612903</v>
      </c>
      <c r="H5" s="17">
        <v>0</v>
      </c>
      <c r="I5" s="20">
        <v>5</v>
      </c>
      <c r="J5" s="20">
        <v>8</v>
      </c>
      <c r="K5" s="20">
        <v>0</v>
      </c>
      <c r="L5" s="20">
        <v>0</v>
      </c>
      <c r="M5" s="20">
        <v>8</v>
      </c>
      <c r="N5" s="20">
        <v>0</v>
      </c>
      <c r="O5" s="20">
        <v>0</v>
      </c>
      <c r="P5" s="20">
        <v>3</v>
      </c>
      <c r="Q5" s="20">
        <v>6</v>
      </c>
      <c r="R5" s="20" t="str">
        <f t="shared" si="1"/>
        <v>ok</v>
      </c>
      <c r="S5" s="20">
        <f t="shared" si="2"/>
        <v>310</v>
      </c>
      <c r="T5" s="19">
        <f t="shared" si="3"/>
        <v>0.5166666666666667</v>
      </c>
      <c r="U5" s="21">
        <f t="shared" si="4"/>
        <v>0.5912903225806452</v>
      </c>
      <c r="V5" s="22"/>
      <c r="W5" s="23">
        <f t="shared" si="5"/>
        <v>0.66</v>
      </c>
      <c r="X5" s="23">
        <f t="shared" si="6"/>
        <v>0.5225806451612903</v>
      </c>
      <c r="Y5" s="23">
        <f t="shared" si="7"/>
        <v>0.5166666666666667</v>
      </c>
      <c r="Z5" s="22"/>
      <c r="AA5" s="23">
        <f t="shared" si="8"/>
        <v>0.66</v>
      </c>
      <c r="AB5" s="23">
        <f t="shared" si="9"/>
        <v>0.5225806451612903</v>
      </c>
      <c r="AC5" s="23">
        <f t="shared" si="10"/>
        <v>0.5912903225806452</v>
      </c>
    </row>
    <row r="6" spans="1:29" ht="17.25">
      <c r="A6" s="32">
        <f t="shared" si="11"/>
        <v>3</v>
      </c>
      <c r="B6" s="15" t="s">
        <v>195</v>
      </c>
      <c r="C6" s="16" t="s">
        <v>19</v>
      </c>
      <c r="D6" s="17">
        <v>384</v>
      </c>
      <c r="E6" s="18">
        <f t="shared" si="0"/>
        <v>0.48</v>
      </c>
      <c r="F6" s="17">
        <v>232</v>
      </c>
      <c r="G6" s="19">
        <f>F6/620</f>
        <v>0.3741935483870968</v>
      </c>
      <c r="H6" s="17">
        <v>0</v>
      </c>
      <c r="I6" s="20">
        <v>3</v>
      </c>
      <c r="J6" s="20">
        <v>9</v>
      </c>
      <c r="K6" s="20">
        <v>1</v>
      </c>
      <c r="L6" s="20">
        <v>1</v>
      </c>
      <c r="M6" s="20">
        <v>6</v>
      </c>
      <c r="N6" s="20">
        <v>0</v>
      </c>
      <c r="O6" s="20">
        <v>0</v>
      </c>
      <c r="P6" s="20">
        <v>3</v>
      </c>
      <c r="Q6" s="20">
        <v>7</v>
      </c>
      <c r="R6" s="20" t="str">
        <f t="shared" si="1"/>
        <v>ok</v>
      </c>
      <c r="S6" s="20">
        <f t="shared" si="2"/>
        <v>296</v>
      </c>
      <c r="T6" s="19">
        <f t="shared" si="3"/>
        <v>0.49333333333333335</v>
      </c>
      <c r="U6" s="21">
        <f t="shared" si="4"/>
        <v>0.4866666666666667</v>
      </c>
      <c r="V6" s="22"/>
      <c r="W6" s="23">
        <f t="shared" si="5"/>
        <v>0.48</v>
      </c>
      <c r="X6" s="23">
        <f t="shared" si="6"/>
        <v>0.3741935483870968</v>
      </c>
      <c r="Y6" s="23">
        <f t="shared" si="7"/>
        <v>0.49333333333333335</v>
      </c>
      <c r="Z6" s="22"/>
      <c r="AA6" s="23">
        <f t="shared" si="8"/>
        <v>0.49333333333333335</v>
      </c>
      <c r="AB6" s="23">
        <f t="shared" si="9"/>
        <v>0.48</v>
      </c>
      <c r="AC6" s="23">
        <f t="shared" si="10"/>
        <v>0.4866666666666667</v>
      </c>
    </row>
    <row r="7" spans="1:29" ht="16.5">
      <c r="A7" s="32">
        <f t="shared" si="11"/>
        <v>4</v>
      </c>
      <c r="B7" s="63" t="s">
        <v>196</v>
      </c>
      <c r="C7" s="16" t="s">
        <v>78</v>
      </c>
      <c r="D7" s="17"/>
      <c r="E7" s="18">
        <f t="shared" si="0"/>
        <v>0</v>
      </c>
      <c r="F7" s="17"/>
      <c r="G7" s="19"/>
      <c r="H7" s="17">
        <v>0</v>
      </c>
      <c r="I7" s="20">
        <v>2</v>
      </c>
      <c r="J7" s="20">
        <v>8</v>
      </c>
      <c r="K7" s="20">
        <v>1</v>
      </c>
      <c r="L7" s="20">
        <v>0</v>
      </c>
      <c r="M7" s="20">
        <v>6</v>
      </c>
      <c r="N7" s="20">
        <v>1</v>
      </c>
      <c r="O7" s="20">
        <v>1</v>
      </c>
      <c r="P7" s="20">
        <v>6</v>
      </c>
      <c r="Q7" s="20">
        <v>5</v>
      </c>
      <c r="R7" s="20" t="str">
        <f t="shared" si="1"/>
        <v>ok</v>
      </c>
      <c r="S7" s="20">
        <f t="shared" si="2"/>
        <v>276</v>
      </c>
      <c r="T7" s="19">
        <f t="shared" si="3"/>
        <v>0.46</v>
      </c>
      <c r="U7" s="21">
        <f t="shared" si="4"/>
        <v>0.23</v>
      </c>
      <c r="V7" s="22"/>
      <c r="W7" s="23">
        <f t="shared" si="5"/>
        <v>0</v>
      </c>
      <c r="X7" s="23">
        <f t="shared" si="6"/>
        <v>0</v>
      </c>
      <c r="Y7" s="23">
        <f t="shared" si="7"/>
        <v>0.46</v>
      </c>
      <c r="Z7" s="22"/>
      <c r="AA7" s="23">
        <f t="shared" si="8"/>
        <v>0.46</v>
      </c>
      <c r="AB7" s="23">
        <f t="shared" si="9"/>
        <v>0</v>
      </c>
      <c r="AC7" s="23">
        <f t="shared" si="10"/>
        <v>0.23</v>
      </c>
    </row>
    <row r="8" spans="1:29" s="26" customFormat="1" ht="16.5">
      <c r="A8" s="32">
        <f t="shared" si="11"/>
        <v>5</v>
      </c>
      <c r="B8" s="63" t="s">
        <v>197</v>
      </c>
      <c r="C8" s="16" t="s">
        <v>78</v>
      </c>
      <c r="D8" s="17"/>
      <c r="E8" s="18">
        <f t="shared" si="0"/>
        <v>0</v>
      </c>
      <c r="F8" s="17">
        <v>298</v>
      </c>
      <c r="G8" s="19">
        <f>F8/620</f>
        <v>0.4806451612903226</v>
      </c>
      <c r="H8" s="17">
        <v>1</v>
      </c>
      <c r="I8" s="20">
        <v>0</v>
      </c>
      <c r="J8" s="20">
        <v>5</v>
      </c>
      <c r="K8" s="20">
        <v>0</v>
      </c>
      <c r="L8" s="20">
        <v>1</v>
      </c>
      <c r="M8" s="20">
        <v>13</v>
      </c>
      <c r="N8" s="20">
        <v>0</v>
      </c>
      <c r="O8" s="20">
        <v>0</v>
      </c>
      <c r="P8" s="20">
        <v>2</v>
      </c>
      <c r="Q8" s="20">
        <v>8</v>
      </c>
      <c r="R8" s="20" t="str">
        <f t="shared" si="1"/>
        <v>ok</v>
      </c>
      <c r="S8" s="20">
        <f t="shared" si="2"/>
        <v>250</v>
      </c>
      <c r="T8" s="19">
        <f t="shared" si="3"/>
        <v>0.4166666666666667</v>
      </c>
      <c r="U8" s="21">
        <f t="shared" si="4"/>
        <v>0.44865591397849464</v>
      </c>
      <c r="V8" s="24"/>
      <c r="W8" s="25">
        <f t="shared" si="5"/>
        <v>0</v>
      </c>
      <c r="X8" s="25">
        <f t="shared" si="6"/>
        <v>0.4806451612903226</v>
      </c>
      <c r="Y8" s="25">
        <f t="shared" si="7"/>
        <v>0.4166666666666667</v>
      </c>
      <c r="Z8" s="24"/>
      <c r="AA8" s="25">
        <f t="shared" si="8"/>
        <v>0.4806451612903226</v>
      </c>
      <c r="AB8" s="25">
        <f t="shared" si="9"/>
        <v>0.4166666666666667</v>
      </c>
      <c r="AC8" s="25">
        <f t="shared" si="10"/>
        <v>0.44865591397849464</v>
      </c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64"/>
      <c r="C13" s="64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AC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9.140625" defaultRowHeight="15"/>
  <cols>
    <col min="1" max="1" width="3.7109375" style="0" customWidth="1"/>
    <col min="2" max="2" width="25.140625" style="0" customWidth="1"/>
    <col min="3" max="3" width="21.421875" style="0" customWidth="1"/>
    <col min="4" max="7" width="8.8515625" style="0" customWidth="1"/>
    <col min="8" max="9" width="4.421875" style="0" customWidth="1"/>
    <col min="10" max="10" width="4.8515625" style="0" customWidth="1"/>
    <col min="11" max="11" width="4.421875" style="0" customWidth="1"/>
    <col min="12" max="12" width="5.140625" style="0" customWidth="1"/>
    <col min="13" max="13" width="4.7109375" style="0" customWidth="1"/>
    <col min="14" max="15" width="4.8515625" style="0" customWidth="1"/>
    <col min="16" max="16" width="4.7109375" style="0" customWidth="1"/>
    <col min="17" max="17" width="4.8515625" style="0" customWidth="1"/>
    <col min="18" max="18" width="11.7109375" style="0" customWidth="1"/>
    <col min="19" max="20" width="8.8515625" style="0" customWidth="1"/>
    <col min="21" max="21" width="17.140625" style="0" customWidth="1"/>
    <col min="22" max="16384" width="8.8515625" style="0" customWidth="1"/>
  </cols>
  <sheetData>
    <row r="1" spans="2:21" ht="24">
      <c r="B1" s="1" t="s">
        <v>198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>A3+1</f>
        <v>1</v>
      </c>
      <c r="B4" s="15" t="s">
        <v>199</v>
      </c>
      <c r="C4" s="16" t="s">
        <v>19</v>
      </c>
      <c r="D4" s="17"/>
      <c r="E4" s="18">
        <f aca="true" t="shared" si="0" ref="E4:E11">D4/800</f>
        <v>0</v>
      </c>
      <c r="F4" s="17"/>
      <c r="G4" s="19"/>
      <c r="H4" s="17">
        <v>6</v>
      </c>
      <c r="I4" s="20">
        <v>6</v>
      </c>
      <c r="J4" s="20">
        <v>14</v>
      </c>
      <c r="K4" s="20">
        <v>0</v>
      </c>
      <c r="L4" s="20">
        <v>1</v>
      </c>
      <c r="M4" s="20">
        <v>2</v>
      </c>
      <c r="N4" s="20">
        <v>0</v>
      </c>
      <c r="O4" s="20">
        <v>0</v>
      </c>
      <c r="P4" s="20">
        <v>1</v>
      </c>
      <c r="Q4" s="20">
        <v>0</v>
      </c>
      <c r="R4" s="20" t="str">
        <f aca="true" t="shared" si="1" ref="R4:R11">IF(H4+I4+J4+K4+L4+M4+N4+O4+P4+Q4=30,"ok","hiba")</f>
        <v>ok</v>
      </c>
      <c r="S4" s="20">
        <f aca="true" t="shared" si="2" ref="S4:S11">H4*20+I4*18+J4*16+K4*14+L4*12+M4*10+N4*8+O4*6+P4*4</f>
        <v>488</v>
      </c>
      <c r="T4" s="19">
        <f aca="true" t="shared" si="3" ref="T4:T11">S4/600</f>
        <v>0.8133333333333334</v>
      </c>
      <c r="U4" s="21">
        <f aca="true" t="shared" si="4" ref="U4:U10">AC4</f>
        <v>0.4066666666666667</v>
      </c>
      <c r="V4" s="22"/>
      <c r="W4" s="23">
        <f aca="true" t="shared" si="5" ref="W4:W10">E4</f>
        <v>0</v>
      </c>
      <c r="X4" s="23">
        <f aca="true" t="shared" si="6" ref="X4:X10">G4</f>
        <v>0</v>
      </c>
      <c r="Y4" s="23">
        <f aca="true" t="shared" si="7" ref="Y4:Y10">T4</f>
        <v>0.8133333333333334</v>
      </c>
      <c r="Z4" s="22"/>
      <c r="AA4" s="23">
        <f aca="true" t="shared" si="8" ref="AA4:AA10">LARGE(W4:Y4,1)</f>
        <v>0.8133333333333334</v>
      </c>
      <c r="AB4" s="23">
        <f aca="true" t="shared" si="9" ref="AB4:AB10">LARGE(W4:Y4,2)</f>
        <v>0</v>
      </c>
      <c r="AC4" s="23">
        <f aca="true" t="shared" si="10" ref="AC4:AC10">SUM(AA4:AB4)/2</f>
        <v>0.4066666666666667</v>
      </c>
    </row>
    <row r="5" spans="1:29" ht="17.25">
      <c r="A5" s="32">
        <f aca="true" t="shared" si="11" ref="A5:A10">A4+1</f>
        <v>2</v>
      </c>
      <c r="B5" s="15" t="s">
        <v>200</v>
      </c>
      <c r="C5" s="16"/>
      <c r="D5" s="17"/>
      <c r="E5" s="18">
        <f t="shared" si="0"/>
        <v>0</v>
      </c>
      <c r="F5" s="17"/>
      <c r="G5" s="19"/>
      <c r="H5" s="17">
        <v>2</v>
      </c>
      <c r="I5" s="20">
        <v>5</v>
      </c>
      <c r="J5" s="20">
        <v>13</v>
      </c>
      <c r="K5" s="20">
        <v>1</v>
      </c>
      <c r="L5" s="20">
        <v>2</v>
      </c>
      <c r="M5" s="20">
        <v>2</v>
      </c>
      <c r="N5" s="20">
        <v>0</v>
      </c>
      <c r="O5" s="20">
        <v>1</v>
      </c>
      <c r="P5" s="20">
        <v>1</v>
      </c>
      <c r="Q5" s="20">
        <v>3</v>
      </c>
      <c r="R5" s="20" t="str">
        <f t="shared" si="1"/>
        <v>ok</v>
      </c>
      <c r="S5" s="20">
        <f t="shared" si="2"/>
        <v>406</v>
      </c>
      <c r="T5" s="19">
        <f t="shared" si="3"/>
        <v>0.6766666666666666</v>
      </c>
      <c r="U5" s="21">
        <f t="shared" si="4"/>
        <v>0.3383333333333333</v>
      </c>
      <c r="V5" s="22"/>
      <c r="W5" s="23">
        <f t="shared" si="5"/>
        <v>0</v>
      </c>
      <c r="X5" s="23">
        <f t="shared" si="6"/>
        <v>0</v>
      </c>
      <c r="Y5" s="23">
        <f t="shared" si="7"/>
        <v>0.6766666666666666</v>
      </c>
      <c r="Z5" s="22"/>
      <c r="AA5" s="23">
        <f t="shared" si="8"/>
        <v>0.6766666666666666</v>
      </c>
      <c r="AB5" s="23">
        <f t="shared" si="9"/>
        <v>0</v>
      </c>
      <c r="AC5" s="23">
        <f t="shared" si="10"/>
        <v>0.3383333333333333</v>
      </c>
    </row>
    <row r="6" spans="1:29" ht="17.25">
      <c r="A6" s="32">
        <f t="shared" si="11"/>
        <v>3</v>
      </c>
      <c r="B6" s="15" t="s">
        <v>201</v>
      </c>
      <c r="C6" s="16"/>
      <c r="D6" s="17"/>
      <c r="E6" s="18">
        <f t="shared" si="0"/>
        <v>0</v>
      </c>
      <c r="F6" s="17"/>
      <c r="G6" s="19"/>
      <c r="H6" s="17">
        <v>0</v>
      </c>
      <c r="I6" s="20">
        <v>5</v>
      </c>
      <c r="J6" s="20">
        <v>13</v>
      </c>
      <c r="K6" s="20">
        <v>0</v>
      </c>
      <c r="L6" s="20">
        <v>3</v>
      </c>
      <c r="M6" s="20">
        <v>5</v>
      </c>
      <c r="N6" s="20">
        <v>0</v>
      </c>
      <c r="O6" s="20">
        <v>0</v>
      </c>
      <c r="P6" s="20">
        <v>1</v>
      </c>
      <c r="Q6" s="20">
        <v>3</v>
      </c>
      <c r="R6" s="20" t="str">
        <f t="shared" si="1"/>
        <v>ok</v>
      </c>
      <c r="S6" s="20">
        <f t="shared" si="2"/>
        <v>388</v>
      </c>
      <c r="T6" s="19">
        <f t="shared" si="3"/>
        <v>0.6466666666666666</v>
      </c>
      <c r="U6" s="21">
        <f t="shared" si="4"/>
        <v>0.3233333333333333</v>
      </c>
      <c r="V6" s="22"/>
      <c r="W6" s="23">
        <f t="shared" si="5"/>
        <v>0</v>
      </c>
      <c r="X6" s="23">
        <f t="shared" si="6"/>
        <v>0</v>
      </c>
      <c r="Y6" s="23">
        <f t="shared" si="7"/>
        <v>0.6466666666666666</v>
      </c>
      <c r="Z6" s="22"/>
      <c r="AA6" s="23">
        <f t="shared" si="8"/>
        <v>0.6466666666666666</v>
      </c>
      <c r="AB6" s="23">
        <f t="shared" si="9"/>
        <v>0</v>
      </c>
      <c r="AC6" s="23">
        <f t="shared" si="10"/>
        <v>0.3233333333333333</v>
      </c>
    </row>
    <row r="7" spans="1:29" ht="17.25">
      <c r="A7" s="32">
        <f t="shared" si="11"/>
        <v>4</v>
      </c>
      <c r="B7" s="15" t="s">
        <v>202</v>
      </c>
      <c r="C7" s="16" t="s">
        <v>203</v>
      </c>
      <c r="D7" s="17"/>
      <c r="E7" s="18">
        <f t="shared" si="0"/>
        <v>0</v>
      </c>
      <c r="F7" s="17"/>
      <c r="G7" s="19"/>
      <c r="H7" s="17">
        <v>4</v>
      </c>
      <c r="I7" s="20">
        <v>1</v>
      </c>
      <c r="J7" s="20">
        <v>12</v>
      </c>
      <c r="K7" s="20">
        <v>0</v>
      </c>
      <c r="L7" s="20">
        <v>0</v>
      </c>
      <c r="M7" s="20">
        <v>7</v>
      </c>
      <c r="N7" s="20">
        <v>0</v>
      </c>
      <c r="O7" s="20">
        <v>1</v>
      </c>
      <c r="P7" s="20">
        <v>2</v>
      </c>
      <c r="Q7" s="20">
        <v>3</v>
      </c>
      <c r="R7" s="20" t="str">
        <f t="shared" si="1"/>
        <v>ok</v>
      </c>
      <c r="S7" s="20">
        <f t="shared" si="2"/>
        <v>374</v>
      </c>
      <c r="T7" s="19">
        <f t="shared" si="3"/>
        <v>0.6233333333333333</v>
      </c>
      <c r="U7" s="21">
        <f t="shared" si="4"/>
        <v>0.31166666666666665</v>
      </c>
      <c r="V7" s="22"/>
      <c r="W7" s="23">
        <f t="shared" si="5"/>
        <v>0</v>
      </c>
      <c r="X7" s="23">
        <f t="shared" si="6"/>
        <v>0</v>
      </c>
      <c r="Y7" s="23">
        <f t="shared" si="7"/>
        <v>0.6233333333333333</v>
      </c>
      <c r="Z7" s="22"/>
      <c r="AA7" s="23">
        <f t="shared" si="8"/>
        <v>0.6233333333333333</v>
      </c>
      <c r="AB7" s="23">
        <f t="shared" si="9"/>
        <v>0</v>
      </c>
      <c r="AC7" s="23">
        <f t="shared" si="10"/>
        <v>0.31166666666666665</v>
      </c>
    </row>
    <row r="8" spans="1:29" ht="16.5">
      <c r="A8" s="32">
        <f t="shared" si="11"/>
        <v>5</v>
      </c>
      <c r="B8" s="66" t="s">
        <v>204</v>
      </c>
      <c r="C8" s="67" t="s">
        <v>78</v>
      </c>
      <c r="D8" s="17"/>
      <c r="E8" s="18">
        <f t="shared" si="0"/>
        <v>0</v>
      </c>
      <c r="F8" s="17">
        <v>404</v>
      </c>
      <c r="G8" s="19">
        <f>F8/620</f>
        <v>0.6516129032258065</v>
      </c>
      <c r="H8" s="17">
        <v>2</v>
      </c>
      <c r="I8" s="20">
        <v>4</v>
      </c>
      <c r="J8" s="20">
        <v>8</v>
      </c>
      <c r="K8" s="20">
        <v>0</v>
      </c>
      <c r="L8" s="20">
        <v>1</v>
      </c>
      <c r="M8" s="20">
        <v>7</v>
      </c>
      <c r="N8" s="20">
        <v>1</v>
      </c>
      <c r="O8" s="20">
        <v>1</v>
      </c>
      <c r="P8" s="20">
        <v>1</v>
      </c>
      <c r="Q8" s="20">
        <v>5</v>
      </c>
      <c r="R8" s="20" t="str">
        <f t="shared" si="1"/>
        <v>ok</v>
      </c>
      <c r="S8" s="20">
        <f t="shared" si="2"/>
        <v>340</v>
      </c>
      <c r="T8" s="19">
        <f t="shared" si="3"/>
        <v>0.5666666666666667</v>
      </c>
      <c r="U8" s="21">
        <f t="shared" si="4"/>
        <v>0.6091397849462366</v>
      </c>
      <c r="V8" s="22"/>
      <c r="W8" s="23">
        <f t="shared" si="5"/>
        <v>0</v>
      </c>
      <c r="X8" s="23">
        <f t="shared" si="6"/>
        <v>0.6516129032258065</v>
      </c>
      <c r="Y8" s="23">
        <f t="shared" si="7"/>
        <v>0.5666666666666667</v>
      </c>
      <c r="Z8" s="22"/>
      <c r="AA8" s="23">
        <f t="shared" si="8"/>
        <v>0.6516129032258065</v>
      </c>
      <c r="AB8" s="23">
        <f t="shared" si="9"/>
        <v>0.5666666666666667</v>
      </c>
      <c r="AC8" s="23">
        <f t="shared" si="10"/>
        <v>0.6091397849462366</v>
      </c>
    </row>
    <row r="9" spans="1:29" ht="17.25">
      <c r="A9" s="32">
        <f t="shared" si="11"/>
        <v>6</v>
      </c>
      <c r="B9" s="15" t="s">
        <v>205</v>
      </c>
      <c r="C9" s="16" t="s">
        <v>173</v>
      </c>
      <c r="D9" s="17"/>
      <c r="E9" s="18">
        <f t="shared" si="0"/>
        <v>0</v>
      </c>
      <c r="F9" s="17">
        <v>410</v>
      </c>
      <c r="G9" s="18">
        <f>F9/620</f>
        <v>0.6612903225806451</v>
      </c>
      <c r="H9" s="17">
        <v>1</v>
      </c>
      <c r="I9" s="20">
        <v>3</v>
      </c>
      <c r="J9" s="20">
        <v>9</v>
      </c>
      <c r="K9" s="20">
        <v>1</v>
      </c>
      <c r="L9" s="20">
        <v>3</v>
      </c>
      <c r="M9" s="20">
        <v>3</v>
      </c>
      <c r="N9" s="20">
        <v>0</v>
      </c>
      <c r="O9" s="20">
        <v>0</v>
      </c>
      <c r="P9" s="20">
        <v>3</v>
      </c>
      <c r="Q9" s="20">
        <v>7</v>
      </c>
      <c r="R9" s="20" t="str">
        <f t="shared" si="1"/>
        <v>ok</v>
      </c>
      <c r="S9" s="20">
        <f t="shared" si="2"/>
        <v>310</v>
      </c>
      <c r="T9" s="19">
        <f t="shared" si="3"/>
        <v>0.5166666666666667</v>
      </c>
      <c r="U9" s="21">
        <f t="shared" si="4"/>
        <v>0.5889784946236559</v>
      </c>
      <c r="V9" s="22"/>
      <c r="W9" s="23">
        <f t="shared" si="5"/>
        <v>0</v>
      </c>
      <c r="X9" s="23">
        <f t="shared" si="6"/>
        <v>0.6612903225806451</v>
      </c>
      <c r="Y9" s="23">
        <f t="shared" si="7"/>
        <v>0.5166666666666667</v>
      </c>
      <c r="Z9" s="22"/>
      <c r="AA9" s="23">
        <f t="shared" si="8"/>
        <v>0.6612903225806451</v>
      </c>
      <c r="AB9" s="23">
        <f t="shared" si="9"/>
        <v>0.5166666666666667</v>
      </c>
      <c r="AC9" s="23">
        <f t="shared" si="10"/>
        <v>0.5889784946236559</v>
      </c>
    </row>
    <row r="10" spans="1:29" ht="17.25">
      <c r="A10" s="32">
        <f t="shared" si="11"/>
        <v>7</v>
      </c>
      <c r="B10" s="45" t="s">
        <v>206</v>
      </c>
      <c r="C10" s="46" t="s">
        <v>173</v>
      </c>
      <c r="D10" s="17"/>
      <c r="E10" s="18">
        <f t="shared" si="0"/>
        <v>0</v>
      </c>
      <c r="F10" s="17">
        <v>276</v>
      </c>
      <c r="G10" s="18">
        <f>F10/620</f>
        <v>0.44516129032258067</v>
      </c>
      <c r="H10" s="17">
        <v>0</v>
      </c>
      <c r="I10" s="20">
        <v>4</v>
      </c>
      <c r="J10" s="20">
        <v>8</v>
      </c>
      <c r="K10" s="20">
        <v>0</v>
      </c>
      <c r="L10" s="20">
        <v>1</v>
      </c>
      <c r="M10" s="20">
        <v>3</v>
      </c>
      <c r="N10" s="20">
        <v>0</v>
      </c>
      <c r="O10" s="20">
        <v>0</v>
      </c>
      <c r="P10" s="20">
        <v>3</v>
      </c>
      <c r="Q10" s="20">
        <v>11</v>
      </c>
      <c r="R10" s="20" t="str">
        <f t="shared" si="1"/>
        <v>ok</v>
      </c>
      <c r="S10" s="20">
        <f t="shared" si="2"/>
        <v>254</v>
      </c>
      <c r="T10" s="19">
        <f t="shared" si="3"/>
        <v>0.42333333333333334</v>
      </c>
      <c r="U10" s="21">
        <f t="shared" si="4"/>
        <v>0.434247311827957</v>
      </c>
      <c r="V10" s="22"/>
      <c r="W10" s="23">
        <f t="shared" si="5"/>
        <v>0</v>
      </c>
      <c r="X10" s="23">
        <f t="shared" si="6"/>
        <v>0.44516129032258067</v>
      </c>
      <c r="Y10" s="23">
        <f t="shared" si="7"/>
        <v>0.42333333333333334</v>
      </c>
      <c r="Z10" s="22"/>
      <c r="AA10" s="23">
        <f t="shared" si="8"/>
        <v>0.44516129032258067</v>
      </c>
      <c r="AB10" s="23">
        <f t="shared" si="9"/>
        <v>0.42333333333333334</v>
      </c>
      <c r="AC10" s="23">
        <f t="shared" si="10"/>
        <v>0.434247311827957</v>
      </c>
    </row>
    <row r="11" spans="1:29" s="26" customFormat="1" ht="17.25">
      <c r="A11" s="32">
        <f aca="true" t="shared" si="12" ref="A11">A10+1</f>
        <v>8</v>
      </c>
      <c r="B11" s="15" t="s">
        <v>207</v>
      </c>
      <c r="C11" s="16"/>
      <c r="D11" s="17"/>
      <c r="E11" s="18">
        <f t="shared" si="0"/>
        <v>0</v>
      </c>
      <c r="F11" s="17"/>
      <c r="G11" s="18"/>
      <c r="H11" s="17">
        <v>0</v>
      </c>
      <c r="I11" s="20">
        <v>2</v>
      </c>
      <c r="J11" s="20">
        <v>8</v>
      </c>
      <c r="K11" s="20">
        <v>0</v>
      </c>
      <c r="L11" s="20">
        <v>0</v>
      </c>
      <c r="M11" s="20">
        <v>4</v>
      </c>
      <c r="N11" s="20">
        <v>0</v>
      </c>
      <c r="O11" s="20">
        <v>0</v>
      </c>
      <c r="P11" s="20">
        <v>4</v>
      </c>
      <c r="Q11" s="20">
        <v>12</v>
      </c>
      <c r="R11" s="20" t="str">
        <f t="shared" si="1"/>
        <v>ok</v>
      </c>
      <c r="S11" s="20">
        <f t="shared" si="2"/>
        <v>220</v>
      </c>
      <c r="T11" s="19">
        <f t="shared" si="3"/>
        <v>0.36666666666666664</v>
      </c>
      <c r="U11" s="21">
        <f aca="true" t="shared" si="13" ref="U11">AC11</f>
        <v>0.18333333333333332</v>
      </c>
      <c r="V11" s="24"/>
      <c r="W11" s="25">
        <f aca="true" t="shared" si="14" ref="W11">E11</f>
        <v>0</v>
      </c>
      <c r="X11" s="25">
        <f aca="true" t="shared" si="15" ref="X11">G11</f>
        <v>0</v>
      </c>
      <c r="Y11" s="25">
        <f aca="true" t="shared" si="16" ref="Y11">T11</f>
        <v>0.36666666666666664</v>
      </c>
      <c r="Z11" s="24"/>
      <c r="AA11" s="25">
        <f aca="true" t="shared" si="17" ref="AA11">LARGE(W11:Y11,1)</f>
        <v>0.36666666666666664</v>
      </c>
      <c r="AB11" s="25">
        <f aca="true" t="shared" si="18" ref="AB11">LARGE(W11:Y11,2)</f>
        <v>0</v>
      </c>
      <c r="AC11" s="25">
        <f aca="true" t="shared" si="19" ref="AC11">SUM(AA11:AB11)/2</f>
        <v>0.18333333333333332</v>
      </c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3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C4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5.8515625" style="0" customWidth="1"/>
    <col min="2" max="2" width="25.421875" style="0" customWidth="1"/>
    <col min="3" max="3" width="21.140625" style="0" customWidth="1"/>
    <col min="4" max="7" width="8.8515625" style="0" customWidth="1"/>
    <col min="8" max="10" width="5.421875" style="0" customWidth="1"/>
    <col min="11" max="11" width="5.28125" style="0" customWidth="1"/>
    <col min="12" max="12" width="5.140625" style="0" customWidth="1"/>
    <col min="13" max="14" width="5.421875" style="0" customWidth="1"/>
    <col min="15" max="15" width="5.7109375" style="0" customWidth="1"/>
    <col min="16" max="16" width="5.8515625" style="0" customWidth="1"/>
    <col min="17" max="17" width="5.421875" style="0" customWidth="1"/>
    <col min="18" max="18" width="11.140625" style="0" customWidth="1"/>
    <col min="19" max="19" width="8.8515625" style="0" customWidth="1"/>
    <col min="20" max="20" width="9.8515625" style="0" customWidth="1"/>
    <col min="21" max="21" width="16.421875" style="0" customWidth="1"/>
    <col min="22" max="16384" width="8.8515625" style="0" customWidth="1"/>
  </cols>
  <sheetData>
    <row r="1" spans="2:21" ht="24"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 aca="true" t="shared" si="0" ref="A4:A22">A3+1</f>
        <v>1</v>
      </c>
      <c r="B4" s="15" t="s">
        <v>26</v>
      </c>
      <c r="C4" s="16" t="s">
        <v>27</v>
      </c>
      <c r="D4" s="17"/>
      <c r="E4" s="18">
        <f aca="true" t="shared" si="1" ref="E4:E22">D4/800</f>
        <v>0</v>
      </c>
      <c r="F4" s="17">
        <v>606</v>
      </c>
      <c r="G4" s="19">
        <f>F4/620</f>
        <v>0.9774193548387097</v>
      </c>
      <c r="H4" s="17">
        <v>22</v>
      </c>
      <c r="I4" s="20">
        <v>8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f>IF(H4+I4+J4+K4+L4+M4+N4+O4+P4+Q4=30,"ok","hiba")</f>
        <v>0</v>
      </c>
      <c r="S4" s="20">
        <f>H4*20+I4*18+J4*16+K4*14+L4*12+M4*10+N4*8+O4*6+P4*4</f>
        <v>584</v>
      </c>
      <c r="T4" s="19">
        <f aca="true" t="shared" si="2" ref="T4:T22">S4/600</f>
        <v>0.9733333333333334</v>
      </c>
      <c r="U4" s="21">
        <f aca="true" t="shared" si="3" ref="U4:U22">AC4</f>
        <v>0.9753763440860215</v>
      </c>
      <c r="V4" s="22"/>
      <c r="W4" s="23">
        <f aca="true" t="shared" si="4" ref="W4:W22">E4</f>
        <v>0</v>
      </c>
      <c r="X4" s="23">
        <f aca="true" t="shared" si="5" ref="X4:X22">G4</f>
        <v>0.9774193548387097</v>
      </c>
      <c r="Y4" s="23">
        <f aca="true" t="shared" si="6" ref="Y4:Y22">T4</f>
        <v>0.9733333333333334</v>
      </c>
      <c r="Z4" s="22"/>
      <c r="AA4" s="23">
        <f aca="true" t="shared" si="7" ref="AA4:AA22">LARGE(W4:Y4,1)</f>
        <v>0.9774193548387097</v>
      </c>
      <c r="AB4" s="23">
        <f aca="true" t="shared" si="8" ref="AB4:AB22">LARGE(W4:Y4,2)</f>
        <v>0.9733333333333334</v>
      </c>
      <c r="AC4" s="23">
        <f aca="true" t="shared" si="9" ref="AC4:AC22">SUM(AA4:AB4)/2</f>
        <v>0.9753763440860215</v>
      </c>
    </row>
    <row r="5" spans="1:29" ht="17.25">
      <c r="A5" s="32">
        <f t="shared" si="0"/>
        <v>2</v>
      </c>
      <c r="B5" s="15" t="s">
        <v>28</v>
      </c>
      <c r="C5" s="16" t="s">
        <v>29</v>
      </c>
      <c r="D5" s="17"/>
      <c r="E5" s="18">
        <f t="shared" si="1"/>
        <v>0</v>
      </c>
      <c r="F5" s="17"/>
      <c r="G5" s="19"/>
      <c r="H5" s="17">
        <v>17</v>
      </c>
      <c r="I5" s="20">
        <v>11</v>
      </c>
      <c r="J5" s="20">
        <v>2</v>
      </c>
      <c r="K5" s="20"/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f>IF(H5+I5+J5+K5+L5+M5+N5+O5+P5+Q5=30,"ok","hiba")</f>
        <v>0</v>
      </c>
      <c r="S5" s="20">
        <f>H5*20+I5*18+J5*16+K5*14+L5*12+M5*10+N5*8+O5*6+P5*4</f>
        <v>570</v>
      </c>
      <c r="T5" s="19">
        <f t="shared" si="2"/>
        <v>0.95</v>
      </c>
      <c r="U5" s="21">
        <f t="shared" si="3"/>
        <v>0.475</v>
      </c>
      <c r="V5" s="22"/>
      <c r="W5" s="23">
        <f t="shared" si="4"/>
        <v>0</v>
      </c>
      <c r="X5" s="23">
        <f t="shared" si="5"/>
        <v>0</v>
      </c>
      <c r="Y5" s="23">
        <f t="shared" si="6"/>
        <v>0.95</v>
      </c>
      <c r="Z5" s="22"/>
      <c r="AA5" s="23">
        <f t="shared" si="7"/>
        <v>0.95</v>
      </c>
      <c r="AB5" s="23">
        <f t="shared" si="8"/>
        <v>0</v>
      </c>
      <c r="AC5" s="23">
        <f t="shared" si="9"/>
        <v>0.475</v>
      </c>
    </row>
    <row r="6" spans="1:29" ht="17.25">
      <c r="A6" s="32">
        <f t="shared" si="0"/>
        <v>3</v>
      </c>
      <c r="B6" s="15" t="s">
        <v>30</v>
      </c>
      <c r="C6" s="16" t="s">
        <v>29</v>
      </c>
      <c r="D6" s="17"/>
      <c r="E6" s="18">
        <f t="shared" si="1"/>
        <v>0</v>
      </c>
      <c r="F6" s="17"/>
      <c r="G6" s="19"/>
      <c r="H6" s="17">
        <v>13</v>
      </c>
      <c r="I6" s="20">
        <v>13</v>
      </c>
      <c r="J6" s="20">
        <v>4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f>IF(H6+I6+J6+K6+L6+M6+N6+O6+P6+Q6=30,"ok","hiba")</f>
        <v>0</v>
      </c>
      <c r="S6" s="20">
        <f>H6*20+I6*18+J6*16+K6*14+L6*12+M6*10+N6*8+O6*6+P6*4</f>
        <v>558</v>
      </c>
      <c r="T6" s="19">
        <f t="shared" si="2"/>
        <v>0.93</v>
      </c>
      <c r="U6" s="21">
        <f t="shared" si="3"/>
        <v>0.465</v>
      </c>
      <c r="V6" s="22"/>
      <c r="W6" s="23">
        <f t="shared" si="4"/>
        <v>0</v>
      </c>
      <c r="X6" s="23">
        <f t="shared" si="5"/>
        <v>0</v>
      </c>
      <c r="Y6" s="23">
        <f t="shared" si="6"/>
        <v>0.93</v>
      </c>
      <c r="Z6" s="22"/>
      <c r="AA6" s="23">
        <f t="shared" si="7"/>
        <v>0.93</v>
      </c>
      <c r="AB6" s="23">
        <f t="shared" si="8"/>
        <v>0</v>
      </c>
      <c r="AC6" s="23">
        <f t="shared" si="9"/>
        <v>0.465</v>
      </c>
    </row>
    <row r="7" spans="1:29" ht="17.25">
      <c r="A7" s="32">
        <f t="shared" si="0"/>
        <v>4</v>
      </c>
      <c r="B7" s="15" t="s">
        <v>31</v>
      </c>
      <c r="C7" s="16" t="s">
        <v>17</v>
      </c>
      <c r="D7" s="17">
        <v>674</v>
      </c>
      <c r="E7" s="18">
        <f t="shared" si="1"/>
        <v>0.8425</v>
      </c>
      <c r="F7" s="17">
        <v>548</v>
      </c>
      <c r="G7" s="19">
        <f>F7/620</f>
        <v>0.8838709677419355</v>
      </c>
      <c r="H7" s="17">
        <v>12</v>
      </c>
      <c r="I7" s="20">
        <v>10</v>
      </c>
      <c r="J7" s="20">
        <v>7</v>
      </c>
      <c r="K7" s="20">
        <v>0</v>
      </c>
      <c r="L7" s="20">
        <v>1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f>IF(H7+I7+J7+K7+L7+M7+N7+O7+P7+Q7=30,"ok","hiba")</f>
        <v>0</v>
      </c>
      <c r="S7" s="20">
        <f>H7*20+I7*18+J7*16+K7*14+L7*12+M7*10+N7*8+O7*6+P7*4</f>
        <v>544</v>
      </c>
      <c r="T7" s="19">
        <f t="shared" si="2"/>
        <v>0.9066666666666666</v>
      </c>
      <c r="U7" s="21">
        <f t="shared" si="3"/>
        <v>0.8952688172043011</v>
      </c>
      <c r="V7" s="22"/>
      <c r="W7" s="23">
        <f t="shared" si="4"/>
        <v>0.8425</v>
      </c>
      <c r="X7" s="23">
        <f t="shared" si="5"/>
        <v>0.8838709677419355</v>
      </c>
      <c r="Y7" s="23">
        <f t="shared" si="6"/>
        <v>0.9066666666666666</v>
      </c>
      <c r="Z7" s="22"/>
      <c r="AA7" s="23">
        <f t="shared" si="7"/>
        <v>0.9066666666666666</v>
      </c>
      <c r="AB7" s="23">
        <f t="shared" si="8"/>
        <v>0.8838709677419355</v>
      </c>
      <c r="AC7" s="23">
        <f t="shared" si="9"/>
        <v>0.8952688172043011</v>
      </c>
    </row>
    <row r="8" spans="1:29" ht="17.25">
      <c r="A8" s="32">
        <f t="shared" si="0"/>
        <v>5</v>
      </c>
      <c r="B8" s="15" t="s">
        <v>32</v>
      </c>
      <c r="C8" s="16" t="s">
        <v>33</v>
      </c>
      <c r="D8" s="17"/>
      <c r="E8" s="18">
        <f>D8/800</f>
        <v>0</v>
      </c>
      <c r="F8" s="17">
        <v>554</v>
      </c>
      <c r="G8" s="19">
        <f>F8/620</f>
        <v>0.8935483870967742</v>
      </c>
      <c r="H8" s="17">
        <v>12</v>
      </c>
      <c r="I8" s="20">
        <v>14</v>
      </c>
      <c r="J8" s="20">
        <v>2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0">
        <f>IF(H8+I8+J8+K8+L8+M8+N8+O8+P8+Q8=30,"ok","hiba")</f>
        <v>0</v>
      </c>
      <c r="S8" s="20">
        <f>H8*20+I8*18+J8*16+K8*14+L8*12+M8*10+N8*8+O8*6+P8*4</f>
        <v>542</v>
      </c>
      <c r="T8" s="19">
        <f>S8/600</f>
        <v>0.9033333333333333</v>
      </c>
      <c r="U8" s="21">
        <f>AC8</f>
        <v>0.8984408602150538</v>
      </c>
      <c r="V8" s="22"/>
      <c r="W8" s="23">
        <f>E8</f>
        <v>0</v>
      </c>
      <c r="X8" s="23">
        <f>G8</f>
        <v>0.8935483870967742</v>
      </c>
      <c r="Y8" s="23">
        <f>T8</f>
        <v>0.9033333333333333</v>
      </c>
      <c r="Z8" s="22"/>
      <c r="AA8" s="23">
        <f>LARGE(W8:Y8,1)</f>
        <v>0.9033333333333333</v>
      </c>
      <c r="AB8" s="23">
        <f>LARGE(W8:Y8,2)</f>
        <v>0.8935483870967742</v>
      </c>
      <c r="AC8" s="23">
        <f>SUM(AA8:AB8)/2</f>
        <v>0.8984408602150538</v>
      </c>
    </row>
    <row r="9" spans="1:29" ht="17.25">
      <c r="A9" s="32">
        <f t="shared" si="0"/>
        <v>6</v>
      </c>
      <c r="B9" s="15" t="s">
        <v>34</v>
      </c>
      <c r="C9" s="16" t="s">
        <v>35</v>
      </c>
      <c r="D9" s="17"/>
      <c r="E9" s="18">
        <f>D9/800</f>
        <v>0</v>
      </c>
      <c r="F9" s="17"/>
      <c r="G9" s="19"/>
      <c r="H9" s="17">
        <v>9</v>
      </c>
      <c r="I9" s="20">
        <v>13</v>
      </c>
      <c r="J9" s="20">
        <v>8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f>IF(H9+I9+J9+K9+L9+M9+N9+O9+P9+Q9=30,"ok","hiba")</f>
        <v>0</v>
      </c>
      <c r="S9" s="20">
        <f>H9*20+I9*18+J9*16+K9*14+L9*12+M9*10+N9*8+O9*6+P9*4</f>
        <v>542</v>
      </c>
      <c r="T9" s="19">
        <f>S9/600</f>
        <v>0.9033333333333333</v>
      </c>
      <c r="U9" s="21">
        <f>AC9</f>
        <v>0.45166666666666666</v>
      </c>
      <c r="V9" s="22"/>
      <c r="W9" s="23">
        <f>E9</f>
        <v>0</v>
      </c>
      <c r="X9" s="23">
        <f>G9</f>
        <v>0</v>
      </c>
      <c r="Y9" s="23">
        <f>T9</f>
        <v>0.9033333333333333</v>
      </c>
      <c r="Z9" s="22"/>
      <c r="AA9" s="23">
        <f>LARGE(W9:Y9,1)</f>
        <v>0.9033333333333333</v>
      </c>
      <c r="AB9" s="23">
        <f>LARGE(W9:Y9,2)</f>
        <v>0</v>
      </c>
      <c r="AC9" s="23">
        <f>SUM(AA9:AB9)/2</f>
        <v>0.45166666666666666</v>
      </c>
    </row>
    <row r="10" spans="1:29" ht="17.25">
      <c r="A10" s="32">
        <f t="shared" si="0"/>
        <v>7</v>
      </c>
      <c r="B10" s="15" t="s">
        <v>36</v>
      </c>
      <c r="C10" s="16" t="s">
        <v>19</v>
      </c>
      <c r="D10" s="17">
        <v>692</v>
      </c>
      <c r="E10" s="18">
        <f t="shared" si="1"/>
        <v>0.865</v>
      </c>
      <c r="F10" s="17">
        <v>564</v>
      </c>
      <c r="G10" s="19">
        <f>F10/620</f>
        <v>0.9096774193548387</v>
      </c>
      <c r="H10" s="17">
        <v>10</v>
      </c>
      <c r="I10" s="20">
        <v>11</v>
      </c>
      <c r="J10" s="20">
        <v>8</v>
      </c>
      <c r="K10" s="20">
        <v>1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f aca="true" t="shared" si="10" ref="R10:R22">IF(H10+I10+J10+K10+L10+M10+N10+O10+P10+Q10=30,"ok","hiba")</f>
        <v>0</v>
      </c>
      <c r="S10" s="20">
        <f aca="true" t="shared" si="11" ref="S10:S22">H10*20+I10*18+J10*16+K10*14+L10*12+M10*10+N10*8+O10*6+P10*4</f>
        <v>540</v>
      </c>
      <c r="T10" s="19">
        <f t="shared" si="2"/>
        <v>0.9</v>
      </c>
      <c r="U10" s="21">
        <f t="shared" si="3"/>
        <v>0.9048387096774193</v>
      </c>
      <c r="V10" s="22"/>
      <c r="W10" s="23">
        <f t="shared" si="4"/>
        <v>0.865</v>
      </c>
      <c r="X10" s="23">
        <f t="shared" si="5"/>
        <v>0.9096774193548387</v>
      </c>
      <c r="Y10" s="23">
        <f t="shared" si="6"/>
        <v>0.9</v>
      </c>
      <c r="Z10" s="22"/>
      <c r="AA10" s="23">
        <f t="shared" si="7"/>
        <v>0.9096774193548387</v>
      </c>
      <c r="AB10" s="23">
        <f t="shared" si="8"/>
        <v>0.9</v>
      </c>
      <c r="AC10" s="23">
        <f t="shared" si="9"/>
        <v>0.9048387096774193</v>
      </c>
    </row>
    <row r="11" spans="1:29" ht="17.25">
      <c r="A11" s="32">
        <f t="shared" si="0"/>
        <v>8</v>
      </c>
      <c r="B11" s="15" t="s">
        <v>37</v>
      </c>
      <c r="C11" s="16" t="s">
        <v>29</v>
      </c>
      <c r="D11" s="17">
        <v>704</v>
      </c>
      <c r="E11" s="18">
        <f t="shared" si="1"/>
        <v>0.88</v>
      </c>
      <c r="F11" s="17">
        <v>560</v>
      </c>
      <c r="G11" s="19">
        <f>F11/620</f>
        <v>0.9032258064516129</v>
      </c>
      <c r="H11" s="17">
        <v>9</v>
      </c>
      <c r="I11" s="20">
        <v>13</v>
      </c>
      <c r="J11" s="20">
        <v>7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f t="shared" si="10"/>
        <v>0</v>
      </c>
      <c r="S11" s="20">
        <f t="shared" si="11"/>
        <v>540</v>
      </c>
      <c r="T11" s="19">
        <f t="shared" si="2"/>
        <v>0.9</v>
      </c>
      <c r="U11" s="21">
        <f t="shared" si="3"/>
        <v>0.9016129032258065</v>
      </c>
      <c r="V11" s="22"/>
      <c r="W11" s="23">
        <f t="shared" si="4"/>
        <v>0.88</v>
      </c>
      <c r="X11" s="23">
        <f t="shared" si="5"/>
        <v>0.9032258064516129</v>
      </c>
      <c r="Y11" s="23">
        <f t="shared" si="6"/>
        <v>0.9</v>
      </c>
      <c r="Z11" s="22"/>
      <c r="AA11" s="23">
        <f t="shared" si="7"/>
        <v>0.9032258064516129</v>
      </c>
      <c r="AB11" s="23">
        <f t="shared" si="8"/>
        <v>0.9</v>
      </c>
      <c r="AC11" s="23">
        <f t="shared" si="9"/>
        <v>0.9016129032258065</v>
      </c>
    </row>
    <row r="12" spans="1:29" ht="17.25">
      <c r="A12" s="32">
        <f t="shared" si="0"/>
        <v>9</v>
      </c>
      <c r="B12" s="15" t="s">
        <v>38</v>
      </c>
      <c r="C12" s="16" t="s">
        <v>29</v>
      </c>
      <c r="D12" s="17"/>
      <c r="E12" s="18">
        <f t="shared" si="1"/>
        <v>0</v>
      </c>
      <c r="F12" s="17"/>
      <c r="G12" s="19"/>
      <c r="H12" s="17">
        <v>9</v>
      </c>
      <c r="I12" s="20">
        <v>10</v>
      </c>
      <c r="J12" s="20">
        <v>10</v>
      </c>
      <c r="K12" s="20">
        <v>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f t="shared" si="10"/>
        <v>0</v>
      </c>
      <c r="S12" s="20">
        <f t="shared" si="11"/>
        <v>534</v>
      </c>
      <c r="T12" s="19">
        <f t="shared" si="2"/>
        <v>0.89</v>
      </c>
      <c r="U12" s="21">
        <f t="shared" si="3"/>
        <v>0.445</v>
      </c>
      <c r="V12" s="22"/>
      <c r="W12" s="23">
        <f t="shared" si="4"/>
        <v>0</v>
      </c>
      <c r="X12" s="23">
        <f t="shared" si="5"/>
        <v>0</v>
      </c>
      <c r="Y12" s="23">
        <f t="shared" si="6"/>
        <v>0.89</v>
      </c>
      <c r="Z12" s="22"/>
      <c r="AA12" s="23">
        <f t="shared" si="7"/>
        <v>0.89</v>
      </c>
      <c r="AB12" s="23">
        <f t="shared" si="8"/>
        <v>0</v>
      </c>
      <c r="AC12" s="23">
        <f t="shared" si="9"/>
        <v>0.445</v>
      </c>
    </row>
    <row r="13" spans="1:29" ht="17.25">
      <c r="A13" s="32">
        <f t="shared" si="0"/>
        <v>10</v>
      </c>
      <c r="B13" s="33" t="s">
        <v>39</v>
      </c>
      <c r="C13" s="34" t="s">
        <v>40</v>
      </c>
      <c r="D13" s="17"/>
      <c r="E13" s="18">
        <f t="shared" si="1"/>
        <v>0</v>
      </c>
      <c r="F13" s="17"/>
      <c r="G13" s="19"/>
      <c r="H13" s="17">
        <v>14</v>
      </c>
      <c r="I13" s="20">
        <v>7</v>
      </c>
      <c r="J13" s="20">
        <v>7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1</v>
      </c>
      <c r="Q13" s="20">
        <v>0</v>
      </c>
      <c r="R13" s="20">
        <f t="shared" si="10"/>
        <v>0</v>
      </c>
      <c r="S13" s="20">
        <f t="shared" si="11"/>
        <v>532</v>
      </c>
      <c r="T13" s="19">
        <f t="shared" si="2"/>
        <v>0.8866666666666667</v>
      </c>
      <c r="U13" s="21">
        <f t="shared" si="3"/>
        <v>0.44333333333333336</v>
      </c>
      <c r="V13" s="22"/>
      <c r="W13" s="23">
        <f t="shared" si="4"/>
        <v>0</v>
      </c>
      <c r="X13" s="23">
        <f t="shared" si="5"/>
        <v>0</v>
      </c>
      <c r="Y13" s="23">
        <f t="shared" si="6"/>
        <v>0.8866666666666667</v>
      </c>
      <c r="Z13" s="22"/>
      <c r="AA13" s="23">
        <f t="shared" si="7"/>
        <v>0.8866666666666667</v>
      </c>
      <c r="AB13" s="23">
        <f t="shared" si="8"/>
        <v>0</v>
      </c>
      <c r="AC13" s="23">
        <f t="shared" si="9"/>
        <v>0.44333333333333336</v>
      </c>
    </row>
    <row r="14" spans="1:29" ht="17.25">
      <c r="A14" s="32">
        <f t="shared" si="0"/>
        <v>11</v>
      </c>
      <c r="B14" s="15" t="s">
        <v>41</v>
      </c>
      <c r="C14" s="16" t="s">
        <v>29</v>
      </c>
      <c r="D14" s="17"/>
      <c r="E14" s="18">
        <f t="shared" si="1"/>
        <v>0</v>
      </c>
      <c r="F14" s="17"/>
      <c r="G14" s="19"/>
      <c r="H14" s="17">
        <v>6</v>
      </c>
      <c r="I14" s="20">
        <v>16</v>
      </c>
      <c r="J14" s="20">
        <v>6</v>
      </c>
      <c r="K14" s="20">
        <v>1</v>
      </c>
      <c r="L14" s="20">
        <v>0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0">
        <f t="shared" si="10"/>
        <v>0</v>
      </c>
      <c r="S14" s="20">
        <f t="shared" si="11"/>
        <v>528</v>
      </c>
      <c r="T14" s="19">
        <f t="shared" si="2"/>
        <v>0.88</v>
      </c>
      <c r="U14" s="21">
        <f t="shared" si="3"/>
        <v>0.44</v>
      </c>
      <c r="V14" s="22"/>
      <c r="W14" s="23">
        <f t="shared" si="4"/>
        <v>0</v>
      </c>
      <c r="X14" s="23">
        <f t="shared" si="5"/>
        <v>0</v>
      </c>
      <c r="Y14" s="23">
        <f t="shared" si="6"/>
        <v>0.88</v>
      </c>
      <c r="Z14" s="22"/>
      <c r="AA14" s="23">
        <f t="shared" si="7"/>
        <v>0.88</v>
      </c>
      <c r="AB14" s="23">
        <f t="shared" si="8"/>
        <v>0</v>
      </c>
      <c r="AC14" s="23">
        <f t="shared" si="9"/>
        <v>0.44</v>
      </c>
    </row>
    <row r="15" spans="1:29" ht="17.25">
      <c r="A15" s="32">
        <f t="shared" si="0"/>
        <v>12</v>
      </c>
      <c r="B15" s="15" t="s">
        <v>42</v>
      </c>
      <c r="C15" s="16" t="s">
        <v>33</v>
      </c>
      <c r="D15" s="17"/>
      <c r="E15" s="18">
        <f t="shared" si="1"/>
        <v>0</v>
      </c>
      <c r="F15" s="17"/>
      <c r="G15" s="18"/>
      <c r="H15" s="17">
        <v>10</v>
      </c>
      <c r="I15" s="20">
        <v>10</v>
      </c>
      <c r="J15" s="20">
        <v>7</v>
      </c>
      <c r="K15" s="20">
        <v>0</v>
      </c>
      <c r="L15" s="20">
        <v>2</v>
      </c>
      <c r="M15" s="20">
        <v>1</v>
      </c>
      <c r="N15" s="20">
        <v>0</v>
      </c>
      <c r="O15" s="20">
        <v>0</v>
      </c>
      <c r="P15" s="20">
        <v>0</v>
      </c>
      <c r="Q15" s="20">
        <v>0</v>
      </c>
      <c r="R15" s="20">
        <f t="shared" si="10"/>
        <v>0</v>
      </c>
      <c r="S15" s="20">
        <f t="shared" si="11"/>
        <v>526</v>
      </c>
      <c r="T15" s="19">
        <f t="shared" si="2"/>
        <v>0.8766666666666667</v>
      </c>
      <c r="U15" s="21">
        <f t="shared" si="3"/>
        <v>0.43833333333333335</v>
      </c>
      <c r="V15" s="22"/>
      <c r="W15" s="23">
        <f t="shared" si="4"/>
        <v>0</v>
      </c>
      <c r="X15" s="23">
        <f t="shared" si="5"/>
        <v>0</v>
      </c>
      <c r="Y15" s="23">
        <f t="shared" si="6"/>
        <v>0.8766666666666667</v>
      </c>
      <c r="Z15" s="22"/>
      <c r="AA15" s="23">
        <f t="shared" si="7"/>
        <v>0.8766666666666667</v>
      </c>
      <c r="AB15" s="23">
        <f t="shared" si="8"/>
        <v>0</v>
      </c>
      <c r="AC15" s="23">
        <f t="shared" si="9"/>
        <v>0.43833333333333335</v>
      </c>
    </row>
    <row r="16" spans="1:29" ht="17.25">
      <c r="A16" s="32">
        <f t="shared" si="0"/>
        <v>13</v>
      </c>
      <c r="B16" s="15" t="s">
        <v>43</v>
      </c>
      <c r="C16" s="16" t="s">
        <v>44</v>
      </c>
      <c r="D16" s="17"/>
      <c r="E16" s="18">
        <f t="shared" si="1"/>
        <v>0</v>
      </c>
      <c r="F16" s="17"/>
      <c r="G16" s="18"/>
      <c r="H16" s="17">
        <v>7</v>
      </c>
      <c r="I16" s="20">
        <v>13</v>
      </c>
      <c r="J16" s="20">
        <v>7</v>
      </c>
      <c r="K16" s="20">
        <v>0</v>
      </c>
      <c r="L16" s="20">
        <v>0</v>
      </c>
      <c r="M16" s="20">
        <v>2</v>
      </c>
      <c r="N16" s="20">
        <v>0</v>
      </c>
      <c r="O16" s="20">
        <v>1</v>
      </c>
      <c r="P16" s="20">
        <v>0</v>
      </c>
      <c r="Q16" s="20">
        <v>0</v>
      </c>
      <c r="R16" s="20">
        <f t="shared" si="10"/>
        <v>0</v>
      </c>
      <c r="S16" s="20">
        <f t="shared" si="11"/>
        <v>512</v>
      </c>
      <c r="T16" s="19">
        <f t="shared" si="2"/>
        <v>0.8533333333333334</v>
      </c>
      <c r="U16" s="21">
        <f t="shared" si="3"/>
        <v>0.4266666666666667</v>
      </c>
      <c r="V16" s="22"/>
      <c r="W16" s="23">
        <f t="shared" si="4"/>
        <v>0</v>
      </c>
      <c r="X16" s="23">
        <f t="shared" si="5"/>
        <v>0</v>
      </c>
      <c r="Y16" s="23">
        <f t="shared" si="6"/>
        <v>0.8533333333333334</v>
      </c>
      <c r="Z16" s="22"/>
      <c r="AA16" s="23">
        <f t="shared" si="7"/>
        <v>0.8533333333333334</v>
      </c>
      <c r="AB16" s="23">
        <f t="shared" si="8"/>
        <v>0</v>
      </c>
      <c r="AC16" s="23">
        <f t="shared" si="9"/>
        <v>0.4266666666666667</v>
      </c>
    </row>
    <row r="17" spans="1:29" ht="17.25">
      <c r="A17" s="32">
        <f t="shared" si="0"/>
        <v>14</v>
      </c>
      <c r="B17" s="15" t="s">
        <v>45</v>
      </c>
      <c r="C17" s="16" t="s">
        <v>17</v>
      </c>
      <c r="D17" s="17">
        <v>678</v>
      </c>
      <c r="E17" s="18">
        <f t="shared" si="1"/>
        <v>0.8475</v>
      </c>
      <c r="F17" s="17">
        <v>548</v>
      </c>
      <c r="G17" s="18">
        <f>F17/620</f>
        <v>0.8838709677419355</v>
      </c>
      <c r="H17" s="17">
        <v>6</v>
      </c>
      <c r="I17" s="20">
        <v>12</v>
      </c>
      <c r="J17" s="20">
        <v>9</v>
      </c>
      <c r="K17" s="20">
        <v>0</v>
      </c>
      <c r="L17" s="20">
        <v>1</v>
      </c>
      <c r="M17" s="20">
        <v>1</v>
      </c>
      <c r="N17" s="20">
        <v>0</v>
      </c>
      <c r="O17" s="20">
        <v>1</v>
      </c>
      <c r="P17" s="20">
        <v>0</v>
      </c>
      <c r="Q17" s="20">
        <v>0</v>
      </c>
      <c r="R17" s="20">
        <f t="shared" si="10"/>
        <v>0</v>
      </c>
      <c r="S17" s="20">
        <f t="shared" si="11"/>
        <v>508</v>
      </c>
      <c r="T17" s="19">
        <f t="shared" si="2"/>
        <v>0.8466666666666667</v>
      </c>
      <c r="U17" s="21">
        <f t="shared" si="3"/>
        <v>0.8656854838709678</v>
      </c>
      <c r="V17" s="22"/>
      <c r="W17" s="23">
        <f t="shared" si="4"/>
        <v>0.8475</v>
      </c>
      <c r="X17" s="23">
        <f t="shared" si="5"/>
        <v>0.8838709677419355</v>
      </c>
      <c r="Y17" s="23">
        <f t="shared" si="6"/>
        <v>0.8466666666666667</v>
      </c>
      <c r="Z17" s="22"/>
      <c r="AA17" s="23">
        <f t="shared" si="7"/>
        <v>0.8838709677419355</v>
      </c>
      <c r="AB17" s="23">
        <f t="shared" si="8"/>
        <v>0.8475</v>
      </c>
      <c r="AC17" s="23">
        <f t="shared" si="9"/>
        <v>0.8656854838709678</v>
      </c>
    </row>
    <row r="18" spans="1:29" ht="17.25">
      <c r="A18" s="32">
        <f t="shared" si="0"/>
        <v>15</v>
      </c>
      <c r="B18" s="15" t="s">
        <v>46</v>
      </c>
      <c r="C18" s="16" t="s">
        <v>47</v>
      </c>
      <c r="D18" s="17"/>
      <c r="E18" s="18">
        <f t="shared" si="1"/>
        <v>0</v>
      </c>
      <c r="F18" s="17">
        <v>490</v>
      </c>
      <c r="G18" s="18">
        <f>F18/620</f>
        <v>0.7903225806451613</v>
      </c>
      <c r="H18" s="17">
        <v>4</v>
      </c>
      <c r="I18" s="20">
        <v>15</v>
      </c>
      <c r="J18" s="20">
        <v>8</v>
      </c>
      <c r="K18" s="20">
        <v>0</v>
      </c>
      <c r="L18" s="20">
        <v>0</v>
      </c>
      <c r="M18" s="20">
        <v>2</v>
      </c>
      <c r="N18" s="20">
        <v>0</v>
      </c>
      <c r="O18" s="20">
        <v>0</v>
      </c>
      <c r="P18" s="20">
        <v>1</v>
      </c>
      <c r="Q18" s="20">
        <v>0</v>
      </c>
      <c r="R18" s="20">
        <f t="shared" si="10"/>
        <v>0</v>
      </c>
      <c r="S18" s="20">
        <f t="shared" si="11"/>
        <v>502</v>
      </c>
      <c r="T18" s="19">
        <f t="shared" si="2"/>
        <v>0.8366666666666667</v>
      </c>
      <c r="U18" s="21">
        <f t="shared" si="3"/>
        <v>0.813494623655914</v>
      </c>
      <c r="V18" s="22"/>
      <c r="W18" s="23">
        <f t="shared" si="4"/>
        <v>0</v>
      </c>
      <c r="X18" s="23">
        <f t="shared" si="5"/>
        <v>0.7903225806451613</v>
      </c>
      <c r="Y18" s="23">
        <f t="shared" si="6"/>
        <v>0.8366666666666667</v>
      </c>
      <c r="Z18" s="22"/>
      <c r="AA18" s="23">
        <f t="shared" si="7"/>
        <v>0.8366666666666667</v>
      </c>
      <c r="AB18" s="23">
        <f t="shared" si="8"/>
        <v>0.7903225806451613</v>
      </c>
      <c r="AC18" s="23">
        <f t="shared" si="9"/>
        <v>0.813494623655914</v>
      </c>
    </row>
    <row r="19" spans="1:29" ht="17.25">
      <c r="A19" s="32">
        <f t="shared" si="0"/>
        <v>16</v>
      </c>
      <c r="B19" s="15" t="s">
        <v>48</v>
      </c>
      <c r="C19" s="16" t="s">
        <v>49</v>
      </c>
      <c r="D19" s="17"/>
      <c r="E19" s="18">
        <f t="shared" si="1"/>
        <v>0</v>
      </c>
      <c r="F19" s="17"/>
      <c r="G19" s="18"/>
      <c r="H19" s="17">
        <v>2</v>
      </c>
      <c r="I19" s="20">
        <v>12</v>
      </c>
      <c r="J19" s="20">
        <v>12</v>
      </c>
      <c r="K19" s="20">
        <v>3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f t="shared" si="10"/>
        <v>0</v>
      </c>
      <c r="S19" s="20">
        <f t="shared" si="11"/>
        <v>502</v>
      </c>
      <c r="T19" s="19">
        <f t="shared" si="2"/>
        <v>0.8366666666666667</v>
      </c>
      <c r="U19" s="21">
        <f t="shared" si="3"/>
        <v>0.41833333333333333</v>
      </c>
      <c r="V19" s="22"/>
      <c r="W19" s="23">
        <f t="shared" si="4"/>
        <v>0</v>
      </c>
      <c r="X19" s="23">
        <f t="shared" si="5"/>
        <v>0</v>
      </c>
      <c r="Y19" s="23">
        <f t="shared" si="6"/>
        <v>0.8366666666666667</v>
      </c>
      <c r="Z19" s="22"/>
      <c r="AA19" s="23">
        <f t="shared" si="7"/>
        <v>0.8366666666666667</v>
      </c>
      <c r="AB19" s="23">
        <f t="shared" si="8"/>
        <v>0</v>
      </c>
      <c r="AC19" s="23">
        <f t="shared" si="9"/>
        <v>0.41833333333333333</v>
      </c>
    </row>
    <row r="20" spans="1:29" ht="17.25">
      <c r="A20" s="32">
        <f t="shared" si="0"/>
        <v>17</v>
      </c>
      <c r="B20" s="15" t="s">
        <v>50</v>
      </c>
      <c r="C20" s="16" t="s">
        <v>19</v>
      </c>
      <c r="D20" s="17">
        <v>660</v>
      </c>
      <c r="E20" s="18">
        <f t="shared" si="1"/>
        <v>0.825</v>
      </c>
      <c r="F20" s="17">
        <v>540</v>
      </c>
      <c r="G20" s="18">
        <f>F20/620</f>
        <v>0.8709677419354839</v>
      </c>
      <c r="H20" s="17">
        <v>3</v>
      </c>
      <c r="I20" s="20">
        <v>10</v>
      </c>
      <c r="J20" s="20">
        <v>12</v>
      </c>
      <c r="K20" s="20">
        <v>1</v>
      </c>
      <c r="L20" s="20">
        <v>2</v>
      </c>
      <c r="M20" s="20">
        <v>2</v>
      </c>
      <c r="N20" s="20">
        <v>0</v>
      </c>
      <c r="O20" s="20">
        <v>0</v>
      </c>
      <c r="P20" s="20">
        <v>0</v>
      </c>
      <c r="Q20" s="20">
        <v>0</v>
      </c>
      <c r="R20" s="20">
        <f t="shared" si="10"/>
        <v>0</v>
      </c>
      <c r="S20" s="20">
        <f t="shared" si="11"/>
        <v>490</v>
      </c>
      <c r="T20" s="19">
        <f t="shared" si="2"/>
        <v>0.8166666666666667</v>
      </c>
      <c r="U20" s="21">
        <f t="shared" si="3"/>
        <v>0.8479838709677419</v>
      </c>
      <c r="V20" s="22"/>
      <c r="W20" s="23">
        <f t="shared" si="4"/>
        <v>0.825</v>
      </c>
      <c r="X20" s="23">
        <f t="shared" si="5"/>
        <v>0.8709677419354839</v>
      </c>
      <c r="Y20" s="23">
        <f t="shared" si="6"/>
        <v>0.8166666666666667</v>
      </c>
      <c r="Z20" s="22"/>
      <c r="AA20" s="23">
        <f t="shared" si="7"/>
        <v>0.8709677419354839</v>
      </c>
      <c r="AB20" s="23">
        <f t="shared" si="8"/>
        <v>0.825</v>
      </c>
      <c r="AC20" s="23">
        <f t="shared" si="9"/>
        <v>0.8479838709677419</v>
      </c>
    </row>
    <row r="21" spans="1:29" ht="17.25">
      <c r="A21" s="32">
        <f t="shared" si="0"/>
        <v>18</v>
      </c>
      <c r="B21" s="15" t="s">
        <v>51</v>
      </c>
      <c r="C21" s="16" t="s">
        <v>47</v>
      </c>
      <c r="D21" s="17"/>
      <c r="E21" s="18">
        <f t="shared" si="1"/>
        <v>0</v>
      </c>
      <c r="F21" s="17">
        <v>472</v>
      </c>
      <c r="G21" s="18">
        <f>F21/620</f>
        <v>0.7612903225806451</v>
      </c>
      <c r="H21" s="17">
        <v>0</v>
      </c>
      <c r="I21" s="20">
        <v>11</v>
      </c>
      <c r="J21" s="20">
        <v>12</v>
      </c>
      <c r="K21" s="20">
        <v>0</v>
      </c>
      <c r="L21" s="20">
        <v>1</v>
      </c>
      <c r="M21" s="20">
        <v>3</v>
      </c>
      <c r="N21" s="20">
        <v>0</v>
      </c>
      <c r="O21" s="20">
        <v>0</v>
      </c>
      <c r="P21" s="20">
        <v>2</v>
      </c>
      <c r="Q21" s="20">
        <v>1</v>
      </c>
      <c r="R21" s="20">
        <f t="shared" si="10"/>
        <v>0</v>
      </c>
      <c r="S21" s="20">
        <f t="shared" si="11"/>
        <v>440</v>
      </c>
      <c r="T21" s="19">
        <f t="shared" si="2"/>
        <v>0.7333333333333333</v>
      </c>
      <c r="U21" s="21">
        <f t="shared" si="3"/>
        <v>0.7473118279569892</v>
      </c>
      <c r="V21" s="22"/>
      <c r="W21" s="23">
        <f t="shared" si="4"/>
        <v>0</v>
      </c>
      <c r="X21" s="23">
        <f t="shared" si="5"/>
        <v>0.7612903225806451</v>
      </c>
      <c r="Y21" s="23">
        <f t="shared" si="6"/>
        <v>0.7333333333333333</v>
      </c>
      <c r="Z21" s="22"/>
      <c r="AA21" s="23">
        <f t="shared" si="7"/>
        <v>0.7612903225806451</v>
      </c>
      <c r="AB21" s="23">
        <f t="shared" si="8"/>
        <v>0.7333333333333333</v>
      </c>
      <c r="AC21" s="23">
        <f t="shared" si="9"/>
        <v>0.7473118279569892</v>
      </c>
    </row>
    <row r="22" spans="1:29" s="26" customFormat="1" ht="17.25">
      <c r="A22" s="32">
        <f t="shared" si="0"/>
        <v>19</v>
      </c>
      <c r="B22" s="15" t="s">
        <v>52</v>
      </c>
      <c r="C22" s="16" t="s">
        <v>44</v>
      </c>
      <c r="D22" s="17"/>
      <c r="E22" s="18">
        <f t="shared" si="1"/>
        <v>0</v>
      </c>
      <c r="F22" s="17"/>
      <c r="G22" s="18"/>
      <c r="H22" s="17">
        <v>2</v>
      </c>
      <c r="I22" s="20">
        <v>6</v>
      </c>
      <c r="J22" s="20">
        <v>11</v>
      </c>
      <c r="K22" s="20">
        <v>0</v>
      </c>
      <c r="L22" s="20">
        <v>3</v>
      </c>
      <c r="M22" s="20">
        <v>6</v>
      </c>
      <c r="N22" s="20">
        <v>0</v>
      </c>
      <c r="O22" s="20">
        <v>1</v>
      </c>
      <c r="P22" s="20">
        <v>0</v>
      </c>
      <c r="Q22" s="20">
        <v>1</v>
      </c>
      <c r="R22" s="20">
        <f t="shared" si="10"/>
        <v>0</v>
      </c>
      <c r="S22" s="20">
        <f t="shared" si="11"/>
        <v>426</v>
      </c>
      <c r="T22" s="19">
        <f t="shared" si="2"/>
        <v>0.71</v>
      </c>
      <c r="U22" s="21">
        <f t="shared" si="3"/>
        <v>0.355</v>
      </c>
      <c r="V22" s="24"/>
      <c r="W22" s="25">
        <f t="shared" si="4"/>
        <v>0</v>
      </c>
      <c r="X22" s="25">
        <f t="shared" si="5"/>
        <v>0</v>
      </c>
      <c r="Y22" s="25">
        <f t="shared" si="6"/>
        <v>0.71</v>
      </c>
      <c r="Z22" s="24"/>
      <c r="AA22" s="25">
        <f t="shared" si="7"/>
        <v>0.71</v>
      </c>
      <c r="AB22" s="25">
        <f t="shared" si="8"/>
        <v>0</v>
      </c>
      <c r="AC22" s="25">
        <f t="shared" si="9"/>
        <v>0.355</v>
      </c>
    </row>
    <row r="23" spans="2:29" s="30" customFormat="1" ht="17.25">
      <c r="B23" s="27"/>
      <c r="C23" s="27"/>
      <c r="D23" s="28"/>
      <c r="E23" s="29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8"/>
      <c r="W23" s="29"/>
      <c r="X23" s="29"/>
      <c r="Y23" s="29"/>
      <c r="Z23" s="28"/>
      <c r="AA23" s="29"/>
      <c r="AB23" s="29"/>
      <c r="AC23" s="29"/>
    </row>
    <row r="24" spans="2:29" s="30" customFormat="1" ht="17.25">
      <c r="B24" s="27"/>
      <c r="C24" s="27"/>
      <c r="D24" s="28"/>
      <c r="E24" s="29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9"/>
      <c r="X24" s="29"/>
      <c r="Y24" s="29"/>
      <c r="Z24" s="28"/>
      <c r="AA24" s="29"/>
      <c r="AB24" s="29"/>
      <c r="AC24" s="29"/>
    </row>
    <row r="25" spans="2:29" s="30" customFormat="1" ht="17.25">
      <c r="B25" s="27"/>
      <c r="C25" s="27"/>
      <c r="D25" s="28"/>
      <c r="E25" s="29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9"/>
      <c r="X25" s="29"/>
      <c r="Y25" s="29"/>
      <c r="Z25" s="28"/>
      <c r="AA25" s="29"/>
      <c r="AB25" s="29"/>
      <c r="AC25" s="29"/>
    </row>
    <row r="26" spans="2:29" s="30" customFormat="1" ht="17.25">
      <c r="B26" s="27"/>
      <c r="C26" s="27"/>
      <c r="D26" s="28"/>
      <c r="E26" s="29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9"/>
      <c r="X26" s="29"/>
      <c r="Y26" s="29"/>
      <c r="Z26" s="28"/>
      <c r="AA26" s="29"/>
      <c r="AB26" s="29"/>
      <c r="AC26" s="29"/>
    </row>
    <row r="27" spans="2:29" s="30" customFormat="1" ht="17.25">
      <c r="B27" s="27"/>
      <c r="C27" s="27"/>
      <c r="D27" s="28"/>
      <c r="E27" s="29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9"/>
      <c r="X27" s="29"/>
      <c r="Y27" s="29"/>
      <c r="Z27" s="28"/>
      <c r="AA27" s="29"/>
      <c r="AB27" s="29"/>
      <c r="AC27" s="29"/>
    </row>
    <row r="28" spans="2:29" s="30" customFormat="1" ht="17.25">
      <c r="B28" s="27"/>
      <c r="C28" s="27"/>
      <c r="D28" s="28"/>
      <c r="E28" s="29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9"/>
      <c r="X28" s="29"/>
      <c r="Y28" s="29"/>
      <c r="Z28" s="28"/>
      <c r="AA28" s="29"/>
      <c r="AB28" s="29"/>
      <c r="AC28" s="29"/>
    </row>
    <row r="29" spans="2:29" s="30" customFormat="1" ht="17.25">
      <c r="B29" s="27"/>
      <c r="C29" s="27"/>
      <c r="D29" s="28"/>
      <c r="E29" s="29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8"/>
      <c r="W29" s="29"/>
      <c r="X29" s="29"/>
      <c r="Y29" s="29"/>
      <c r="Z29" s="28"/>
      <c r="AA29" s="29"/>
      <c r="AB29" s="29"/>
      <c r="AC29" s="29"/>
    </row>
    <row r="30" spans="2:29" s="30" customFormat="1" ht="17.25">
      <c r="B30" s="27"/>
      <c r="C30" s="27"/>
      <c r="D30" s="28"/>
      <c r="E30" s="29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9"/>
      <c r="X30" s="29"/>
      <c r="Y30" s="29"/>
      <c r="Z30" s="28"/>
      <c r="AA30" s="29"/>
      <c r="AB30" s="29"/>
      <c r="AC30" s="29"/>
    </row>
    <row r="31" spans="2:29" s="30" customFormat="1" ht="17.25">
      <c r="B31" s="27"/>
      <c r="C31" s="27"/>
      <c r="D31" s="28"/>
      <c r="E31" s="29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9"/>
      <c r="X31" s="29"/>
      <c r="Y31" s="29"/>
      <c r="Z31" s="28"/>
      <c r="AA31" s="29"/>
      <c r="AB31" s="29"/>
      <c r="AC31" s="29"/>
    </row>
    <row r="32" spans="2:29" s="30" customFormat="1" ht="17.25">
      <c r="B32" s="27"/>
      <c r="C32" s="27"/>
      <c r="D32" s="28"/>
      <c r="E32" s="29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9"/>
      <c r="X32" s="29"/>
      <c r="Y32" s="29"/>
      <c r="Z32" s="28"/>
      <c r="AA32" s="29"/>
      <c r="AB32" s="29"/>
      <c r="AC32" s="29"/>
    </row>
    <row r="33" spans="2:29" s="30" customFormat="1" ht="17.25">
      <c r="B33" s="27"/>
      <c r="C33" s="27"/>
      <c r="D33" s="28"/>
      <c r="E33" s="29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9"/>
      <c r="X33" s="29"/>
      <c r="Y33" s="29"/>
      <c r="Z33" s="28"/>
      <c r="AA33" s="29"/>
      <c r="AB33" s="29"/>
      <c r="AC33" s="29"/>
    </row>
    <row r="34" spans="2:29" s="30" customFormat="1" ht="17.25">
      <c r="B34" s="27"/>
      <c r="C34" s="27"/>
      <c r="D34" s="28"/>
      <c r="E34" s="29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8"/>
      <c r="W34" s="29"/>
      <c r="X34" s="29"/>
      <c r="Y34" s="29"/>
      <c r="Z34" s="28"/>
      <c r="AA34" s="29"/>
      <c r="AB34" s="29"/>
      <c r="AC34" s="29"/>
    </row>
    <row r="35" spans="2:29" s="30" customFormat="1" ht="17.25">
      <c r="B35" s="27"/>
      <c r="C35" s="27"/>
      <c r="D35" s="28"/>
      <c r="E35" s="29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8"/>
      <c r="W35" s="29"/>
      <c r="X35" s="29"/>
      <c r="Y35" s="29"/>
      <c r="Z35" s="28"/>
      <c r="AA35" s="29"/>
      <c r="AB35" s="29"/>
      <c r="AC35" s="29"/>
    </row>
    <row r="36" spans="2:29" s="30" customFormat="1" ht="17.25">
      <c r="B36" s="27"/>
      <c r="C36" s="27"/>
      <c r="D36" s="28"/>
      <c r="E36" s="29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8"/>
      <c r="W36" s="29"/>
      <c r="X36" s="29"/>
      <c r="Y36" s="29"/>
      <c r="Z36" s="28"/>
      <c r="AA36" s="29"/>
      <c r="AB36" s="29"/>
      <c r="AC36" s="29"/>
    </row>
    <row r="37" spans="2:29" s="30" customFormat="1" ht="17.25">
      <c r="B37" s="27"/>
      <c r="C37" s="27"/>
      <c r="D37" s="28"/>
      <c r="E37" s="29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8"/>
      <c r="W37" s="29"/>
      <c r="X37" s="29"/>
      <c r="Y37" s="29"/>
      <c r="Z37" s="28"/>
      <c r="AA37" s="29"/>
      <c r="AB37" s="29"/>
      <c r="AC37" s="29"/>
    </row>
    <row r="38" spans="2:29" s="30" customFormat="1" ht="17.25">
      <c r="B38" s="27"/>
      <c r="C38" s="27"/>
      <c r="D38" s="28"/>
      <c r="E38" s="29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8"/>
      <c r="W38" s="29"/>
      <c r="X38" s="29"/>
      <c r="Y38" s="29"/>
      <c r="Z38" s="28"/>
      <c r="AA38" s="29"/>
      <c r="AB38" s="29"/>
      <c r="AC38" s="29"/>
    </row>
    <row r="39" spans="2:29" s="30" customFormat="1" ht="17.25">
      <c r="B39" s="27"/>
      <c r="C39" s="27"/>
      <c r="D39" s="28"/>
      <c r="E39" s="29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8"/>
      <c r="W39" s="29"/>
      <c r="X39" s="29"/>
      <c r="Y39" s="29"/>
      <c r="Z39" s="28"/>
      <c r="AA39" s="29"/>
      <c r="AB39" s="29"/>
      <c r="AC39" s="29"/>
    </row>
    <row r="40" spans="2:29" s="30" customFormat="1" ht="17.25">
      <c r="B40" s="27"/>
      <c r="C40" s="27"/>
      <c r="D40" s="28"/>
      <c r="E40" s="29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8"/>
      <c r="W40" s="29"/>
      <c r="X40" s="29"/>
      <c r="Y40" s="29"/>
      <c r="Z40" s="28"/>
      <c r="AA40" s="29"/>
      <c r="AB40" s="29"/>
      <c r="AC40" s="29"/>
    </row>
    <row r="41" spans="2:29" s="30" customFormat="1" ht="17.25">
      <c r="B41" s="27"/>
      <c r="C41" s="27"/>
      <c r="D41" s="28"/>
      <c r="E41" s="29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8"/>
      <c r="W41" s="29"/>
      <c r="X41" s="29"/>
      <c r="Y41" s="29"/>
      <c r="Z41" s="28"/>
      <c r="AA41" s="29"/>
      <c r="AB41" s="29"/>
      <c r="AC41" s="29"/>
    </row>
    <row r="42" spans="2:29" s="30" customFormat="1" ht="17.25">
      <c r="B42" s="27"/>
      <c r="C42" s="27"/>
      <c r="D42" s="28"/>
      <c r="E42" s="29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8"/>
      <c r="W42" s="29"/>
      <c r="X42" s="29"/>
      <c r="Y42" s="29"/>
      <c r="Z42" s="28"/>
      <c r="AA42" s="29"/>
      <c r="AB42" s="29"/>
      <c r="AC42" s="29"/>
    </row>
    <row r="43" spans="2:29" s="30" customFormat="1" ht="17.25">
      <c r="B43" s="27"/>
      <c r="C43" s="27"/>
      <c r="D43" s="28"/>
      <c r="E43" s="29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8"/>
      <c r="W43" s="29"/>
      <c r="X43" s="29"/>
      <c r="Y43" s="29"/>
      <c r="Z43" s="28"/>
      <c r="AA43" s="29"/>
      <c r="AB43" s="29"/>
      <c r="AC43" s="29"/>
    </row>
    <row r="44" spans="2:29" s="30" customFormat="1" ht="17.25">
      <c r="B44" s="27"/>
      <c r="C44" s="27"/>
      <c r="D44" s="28"/>
      <c r="E44" s="29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8"/>
      <c r="W44" s="29"/>
      <c r="X44" s="29"/>
      <c r="Y44" s="29"/>
      <c r="Z44" s="28"/>
      <c r="AA44" s="29"/>
      <c r="AB44" s="29"/>
      <c r="AC44" s="29"/>
    </row>
    <row r="45" spans="2:29" s="30" customFormat="1" ht="17.25">
      <c r="B45" s="27"/>
      <c r="C45" s="27"/>
      <c r="D45" s="28"/>
      <c r="E45" s="29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8"/>
      <c r="W45" s="29"/>
      <c r="X45" s="29"/>
      <c r="Y45" s="29"/>
      <c r="Z45" s="28"/>
      <c r="AA45" s="29"/>
      <c r="AB45" s="29"/>
      <c r="AC45" s="29"/>
    </row>
    <row r="46" spans="2:29" s="30" customFormat="1" ht="17.25">
      <c r="B46" s="27"/>
      <c r="C46" s="27"/>
      <c r="D46" s="28"/>
      <c r="E46" s="29"/>
      <c r="F46" s="28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  <c r="V46" s="28"/>
      <c r="W46" s="29"/>
      <c r="X46" s="29"/>
      <c r="Y46" s="29"/>
      <c r="Z46" s="28"/>
      <c r="AA46" s="29"/>
      <c r="AB46" s="29"/>
      <c r="AC46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58"/>
  <colBreaks count="1" manualBreakCount="1">
    <brk id="2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9"/>
  </sheetPr>
  <dimension ref="A1:AC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5"/>
  <cols>
    <col min="1" max="1" width="4.28125" style="0" customWidth="1"/>
    <col min="2" max="2" width="25.140625" style="0" customWidth="1"/>
    <col min="3" max="3" width="21.421875" style="0" customWidth="1"/>
    <col min="4" max="7" width="8.8515625" style="0" customWidth="1"/>
    <col min="8" max="10" width="4.421875" style="0" customWidth="1"/>
    <col min="11" max="11" width="4.7109375" style="0" customWidth="1"/>
    <col min="12" max="14" width="4.421875" style="0" customWidth="1"/>
    <col min="15" max="15" width="4.7109375" style="0" customWidth="1"/>
    <col min="16" max="16" width="4.8515625" style="0" customWidth="1"/>
    <col min="17" max="17" width="4.7109375" style="0" customWidth="1"/>
    <col min="18" max="18" width="11.140625" style="0" customWidth="1"/>
    <col min="19" max="20" width="8.8515625" style="0" customWidth="1"/>
    <col min="21" max="21" width="16.421875" style="0" customWidth="1"/>
    <col min="22" max="16384" width="8.8515625" style="0" customWidth="1"/>
  </cols>
  <sheetData>
    <row r="1" spans="2:21" ht="24">
      <c r="B1" s="1" t="s">
        <v>208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>A3+1</f>
        <v>1</v>
      </c>
      <c r="B4" s="15" t="s">
        <v>209</v>
      </c>
      <c r="C4" s="16" t="s">
        <v>210</v>
      </c>
      <c r="D4" s="17"/>
      <c r="E4" s="18">
        <f aca="true" t="shared" si="0" ref="E4:E9">D4/800</f>
        <v>0</v>
      </c>
      <c r="F4" s="17"/>
      <c r="G4" s="19"/>
      <c r="H4" s="17">
        <v>1</v>
      </c>
      <c r="I4" s="20">
        <v>9</v>
      </c>
      <c r="J4" s="20">
        <v>15</v>
      </c>
      <c r="K4" s="20">
        <v>0</v>
      </c>
      <c r="L4" s="20">
        <v>0</v>
      </c>
      <c r="M4" s="20">
        <v>3</v>
      </c>
      <c r="N4" s="20">
        <v>0</v>
      </c>
      <c r="O4" s="20">
        <v>0</v>
      </c>
      <c r="P4" s="20">
        <v>1</v>
      </c>
      <c r="Q4" s="20">
        <v>1</v>
      </c>
      <c r="R4" s="20" t="str">
        <f aca="true" t="shared" si="1" ref="R4:R9">IF(H4+I4+J4+K4+L4+M4+N4+O4+P4+Q4=30,"ok","hiba")</f>
        <v>ok</v>
      </c>
      <c r="S4" s="20">
        <f aca="true" t="shared" si="2" ref="S4:S9">H4*20+I4*18+J4*16+K4*14+L4*12+M4*10+N4*8+O4*6+P4*4</f>
        <v>456</v>
      </c>
      <c r="T4" s="19">
        <f aca="true" t="shared" si="3" ref="T4:T9">S4/600</f>
        <v>0.76</v>
      </c>
      <c r="U4" s="21">
        <f aca="true" t="shared" si="4" ref="U4:U9">AC4</f>
        <v>0.38</v>
      </c>
      <c r="V4" s="22"/>
      <c r="W4" s="23">
        <f aca="true" t="shared" si="5" ref="W4:W9">E4</f>
        <v>0</v>
      </c>
      <c r="X4" s="23">
        <f aca="true" t="shared" si="6" ref="X4:X9">G4</f>
        <v>0</v>
      </c>
      <c r="Y4" s="23">
        <f aca="true" t="shared" si="7" ref="Y4:Y9">T4</f>
        <v>0.76</v>
      </c>
      <c r="Z4" s="22"/>
      <c r="AA4" s="23">
        <f aca="true" t="shared" si="8" ref="AA4:AA9">LARGE(W4:Y4,1)</f>
        <v>0.76</v>
      </c>
      <c r="AB4" s="23">
        <f aca="true" t="shared" si="9" ref="AB4:AB9">LARGE(W4:Y4,2)</f>
        <v>0</v>
      </c>
      <c r="AC4" s="23">
        <f aca="true" t="shared" si="10" ref="AC4:AC9">SUM(AA4:AB4)/2</f>
        <v>0.38</v>
      </c>
    </row>
    <row r="5" spans="1:29" ht="17.25">
      <c r="A5" s="32">
        <f aca="true" t="shared" si="11" ref="A5:A9">A4+1</f>
        <v>2</v>
      </c>
      <c r="B5" s="15" t="s">
        <v>211</v>
      </c>
      <c r="C5" s="16" t="s">
        <v>180</v>
      </c>
      <c r="D5" s="17"/>
      <c r="E5" s="18">
        <f t="shared" si="0"/>
        <v>0</v>
      </c>
      <c r="F5" s="17"/>
      <c r="G5" s="19"/>
      <c r="H5" s="17">
        <v>1</v>
      </c>
      <c r="I5" s="20">
        <v>8</v>
      </c>
      <c r="J5" s="20">
        <v>15</v>
      </c>
      <c r="K5" s="20">
        <v>0</v>
      </c>
      <c r="L5" s="20">
        <v>0</v>
      </c>
      <c r="M5" s="20">
        <v>1</v>
      </c>
      <c r="N5" s="20">
        <v>0</v>
      </c>
      <c r="O5" s="20">
        <v>0</v>
      </c>
      <c r="P5" s="20">
        <v>3</v>
      </c>
      <c r="Q5" s="20">
        <v>2</v>
      </c>
      <c r="R5" s="20" t="str">
        <f t="shared" si="1"/>
        <v>ok</v>
      </c>
      <c r="S5" s="20">
        <f t="shared" si="2"/>
        <v>426</v>
      </c>
      <c r="T5" s="19">
        <f t="shared" si="3"/>
        <v>0.71</v>
      </c>
      <c r="U5" s="21">
        <f t="shared" si="4"/>
        <v>0.355</v>
      </c>
      <c r="V5" s="22"/>
      <c r="W5" s="23">
        <f t="shared" si="5"/>
        <v>0</v>
      </c>
      <c r="X5" s="23">
        <f t="shared" si="6"/>
        <v>0</v>
      </c>
      <c r="Y5" s="23">
        <f t="shared" si="7"/>
        <v>0.71</v>
      </c>
      <c r="Z5" s="22"/>
      <c r="AA5" s="23">
        <f t="shared" si="8"/>
        <v>0.71</v>
      </c>
      <c r="AB5" s="23">
        <f t="shared" si="9"/>
        <v>0</v>
      </c>
      <c r="AC5" s="23">
        <f t="shared" si="10"/>
        <v>0.355</v>
      </c>
    </row>
    <row r="6" spans="1:29" ht="16.5">
      <c r="A6" s="32">
        <f t="shared" si="11"/>
        <v>3</v>
      </c>
      <c r="B6" s="63" t="s">
        <v>212</v>
      </c>
      <c r="C6" s="16" t="s">
        <v>78</v>
      </c>
      <c r="D6" s="17"/>
      <c r="E6" s="18">
        <f t="shared" si="0"/>
        <v>0</v>
      </c>
      <c r="F6" s="17">
        <v>346</v>
      </c>
      <c r="G6" s="19">
        <f>F6/620</f>
        <v>0.5580645161290323</v>
      </c>
      <c r="H6" s="17">
        <v>0</v>
      </c>
      <c r="I6" s="20">
        <v>5</v>
      </c>
      <c r="J6" s="20">
        <v>14</v>
      </c>
      <c r="K6" s="20">
        <v>0</v>
      </c>
      <c r="L6" s="20">
        <v>3</v>
      </c>
      <c r="M6" s="20">
        <v>3</v>
      </c>
      <c r="N6" s="20">
        <v>0</v>
      </c>
      <c r="O6" s="20">
        <v>2</v>
      </c>
      <c r="P6" s="20">
        <v>0</v>
      </c>
      <c r="Q6" s="20">
        <v>3</v>
      </c>
      <c r="R6" s="20" t="str">
        <f t="shared" si="1"/>
        <v>ok</v>
      </c>
      <c r="S6" s="20">
        <f t="shared" si="2"/>
        <v>392</v>
      </c>
      <c r="T6" s="19">
        <f t="shared" si="3"/>
        <v>0.6533333333333333</v>
      </c>
      <c r="U6" s="21">
        <f t="shared" si="4"/>
        <v>0.6056989247311828</v>
      </c>
      <c r="V6" s="22"/>
      <c r="W6" s="23">
        <f t="shared" si="5"/>
        <v>0</v>
      </c>
      <c r="X6" s="23">
        <f t="shared" si="6"/>
        <v>0.5580645161290323</v>
      </c>
      <c r="Y6" s="23">
        <f t="shared" si="7"/>
        <v>0.6533333333333333</v>
      </c>
      <c r="Z6" s="22"/>
      <c r="AA6" s="23">
        <f t="shared" si="8"/>
        <v>0.6533333333333333</v>
      </c>
      <c r="AB6" s="23">
        <f t="shared" si="9"/>
        <v>0.5580645161290323</v>
      </c>
      <c r="AC6" s="23">
        <f t="shared" si="10"/>
        <v>0.6056989247311828</v>
      </c>
    </row>
    <row r="7" spans="1:29" ht="17.25">
      <c r="A7" s="32">
        <f t="shared" si="11"/>
        <v>4</v>
      </c>
      <c r="B7" s="15" t="s">
        <v>213</v>
      </c>
      <c r="C7" s="16" t="s">
        <v>214</v>
      </c>
      <c r="D7" s="17"/>
      <c r="E7" s="18">
        <f t="shared" si="0"/>
        <v>0</v>
      </c>
      <c r="F7" s="17">
        <v>172</v>
      </c>
      <c r="G7" s="19">
        <f>F7/620</f>
        <v>0.27741935483870966</v>
      </c>
      <c r="H7" s="17">
        <v>0</v>
      </c>
      <c r="I7" s="20">
        <v>1</v>
      </c>
      <c r="J7" s="20">
        <v>15</v>
      </c>
      <c r="K7" s="20">
        <v>0</v>
      </c>
      <c r="L7" s="20">
        <v>0</v>
      </c>
      <c r="M7" s="20">
        <v>6</v>
      </c>
      <c r="N7" s="20">
        <v>0</v>
      </c>
      <c r="O7" s="20">
        <v>0</v>
      </c>
      <c r="P7" s="20">
        <v>1</v>
      </c>
      <c r="Q7" s="20">
        <v>7</v>
      </c>
      <c r="R7" s="20" t="str">
        <f t="shared" si="1"/>
        <v>ok</v>
      </c>
      <c r="S7" s="20">
        <f t="shared" si="2"/>
        <v>322</v>
      </c>
      <c r="T7" s="19">
        <f t="shared" si="3"/>
        <v>0.5366666666666666</v>
      </c>
      <c r="U7" s="21">
        <f t="shared" si="4"/>
        <v>0.4070430107526881</v>
      </c>
      <c r="V7" s="22"/>
      <c r="W7" s="23">
        <f t="shared" si="5"/>
        <v>0</v>
      </c>
      <c r="X7" s="23">
        <f t="shared" si="6"/>
        <v>0.27741935483870966</v>
      </c>
      <c r="Y7" s="23">
        <f t="shared" si="7"/>
        <v>0.5366666666666666</v>
      </c>
      <c r="Z7" s="22"/>
      <c r="AA7" s="23">
        <f t="shared" si="8"/>
        <v>0.5366666666666666</v>
      </c>
      <c r="AB7" s="23">
        <f t="shared" si="9"/>
        <v>0.27741935483870966</v>
      </c>
      <c r="AC7" s="23">
        <f t="shared" si="10"/>
        <v>0.4070430107526881</v>
      </c>
    </row>
    <row r="8" spans="1:29" ht="17.25">
      <c r="A8" s="32">
        <f t="shared" si="11"/>
        <v>5</v>
      </c>
      <c r="B8" s="15" t="s">
        <v>215</v>
      </c>
      <c r="C8" s="16"/>
      <c r="D8" s="17"/>
      <c r="E8" s="18">
        <f t="shared" si="0"/>
        <v>0</v>
      </c>
      <c r="F8" s="17"/>
      <c r="G8" s="19"/>
      <c r="H8" s="17">
        <v>3</v>
      </c>
      <c r="I8" s="20">
        <v>3</v>
      </c>
      <c r="J8" s="20">
        <v>4</v>
      </c>
      <c r="K8" s="20">
        <v>0</v>
      </c>
      <c r="L8" s="20">
        <v>1</v>
      </c>
      <c r="M8" s="20">
        <v>10</v>
      </c>
      <c r="N8" s="20">
        <v>0</v>
      </c>
      <c r="O8" s="20">
        <v>0</v>
      </c>
      <c r="P8" s="20">
        <v>3</v>
      </c>
      <c r="Q8" s="20">
        <v>6</v>
      </c>
      <c r="R8" s="20" t="str">
        <f t="shared" si="1"/>
        <v>ok</v>
      </c>
      <c r="S8" s="20">
        <f t="shared" si="2"/>
        <v>302</v>
      </c>
      <c r="T8" s="19">
        <f t="shared" si="3"/>
        <v>0.5033333333333333</v>
      </c>
      <c r="U8" s="21">
        <f t="shared" si="4"/>
        <v>0.25166666666666665</v>
      </c>
      <c r="V8" s="22"/>
      <c r="W8" s="23">
        <f t="shared" si="5"/>
        <v>0</v>
      </c>
      <c r="X8" s="23">
        <f t="shared" si="6"/>
        <v>0</v>
      </c>
      <c r="Y8" s="23">
        <f t="shared" si="7"/>
        <v>0.5033333333333333</v>
      </c>
      <c r="Z8" s="22"/>
      <c r="AA8" s="23">
        <f t="shared" si="8"/>
        <v>0.5033333333333333</v>
      </c>
      <c r="AB8" s="23">
        <f t="shared" si="9"/>
        <v>0</v>
      </c>
      <c r="AC8" s="23">
        <f t="shared" si="10"/>
        <v>0.25166666666666665</v>
      </c>
    </row>
    <row r="9" spans="1:29" s="26" customFormat="1" ht="17.25">
      <c r="A9" s="32">
        <f t="shared" si="11"/>
        <v>6</v>
      </c>
      <c r="B9" s="15" t="s">
        <v>216</v>
      </c>
      <c r="C9" s="16"/>
      <c r="D9" s="17"/>
      <c r="E9" s="18">
        <f t="shared" si="0"/>
        <v>0</v>
      </c>
      <c r="F9" s="17"/>
      <c r="G9" s="19"/>
      <c r="H9" s="17">
        <v>0</v>
      </c>
      <c r="I9" s="20">
        <v>0</v>
      </c>
      <c r="J9" s="20">
        <v>6</v>
      </c>
      <c r="K9" s="20">
        <v>0</v>
      </c>
      <c r="L9" s="20">
        <v>1</v>
      </c>
      <c r="M9" s="20">
        <v>5</v>
      </c>
      <c r="N9" s="20">
        <v>1</v>
      </c>
      <c r="O9" s="20">
        <v>0</v>
      </c>
      <c r="P9" s="20">
        <v>3</v>
      </c>
      <c r="Q9" s="20">
        <v>14</v>
      </c>
      <c r="R9" s="20" t="str">
        <f t="shared" si="1"/>
        <v>ok</v>
      </c>
      <c r="S9" s="20">
        <f t="shared" si="2"/>
        <v>178</v>
      </c>
      <c r="T9" s="19">
        <f t="shared" si="3"/>
        <v>0.2966666666666667</v>
      </c>
      <c r="U9" s="21">
        <f t="shared" si="4"/>
        <v>0.14833333333333334</v>
      </c>
      <c r="V9" s="24"/>
      <c r="W9" s="25">
        <f t="shared" si="5"/>
        <v>0</v>
      </c>
      <c r="X9" s="25">
        <f t="shared" si="6"/>
        <v>0</v>
      </c>
      <c r="Y9" s="25">
        <f t="shared" si="7"/>
        <v>0.2966666666666667</v>
      </c>
      <c r="Z9" s="24"/>
      <c r="AA9" s="25">
        <f t="shared" si="8"/>
        <v>0.2966666666666667</v>
      </c>
      <c r="AB9" s="25">
        <f t="shared" si="9"/>
        <v>0</v>
      </c>
      <c r="AC9" s="25">
        <f t="shared" si="10"/>
        <v>0.14833333333333334</v>
      </c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7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AC2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5"/>
  <cols>
    <col min="1" max="1" width="5.28125" style="0" customWidth="1"/>
    <col min="2" max="2" width="24.421875" style="0" customWidth="1"/>
    <col min="3" max="3" width="20.8515625" style="0" customWidth="1"/>
    <col min="4" max="7" width="8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5.421875" style="0" customWidth="1"/>
    <col min="13" max="13" width="6.140625" style="0" customWidth="1"/>
    <col min="14" max="14" width="6.00390625" style="0" customWidth="1"/>
    <col min="15" max="16" width="5.421875" style="0" customWidth="1"/>
    <col min="17" max="17" width="6.140625" style="0" customWidth="1"/>
    <col min="18" max="18" width="11.140625" style="0" customWidth="1"/>
    <col min="19" max="20" width="8.8515625" style="0" customWidth="1"/>
    <col min="21" max="21" width="17.00390625" style="0" customWidth="1"/>
    <col min="22" max="16384" width="8.8515625" style="0" customWidth="1"/>
  </cols>
  <sheetData>
    <row r="1" spans="2:21" ht="24">
      <c r="B1" s="1" t="s">
        <v>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54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15">
        <v>1</v>
      </c>
      <c r="B4" s="35" t="s">
        <v>55</v>
      </c>
      <c r="C4" s="36" t="s">
        <v>40</v>
      </c>
      <c r="D4" s="17"/>
      <c r="E4" s="18">
        <f aca="true" t="shared" si="0" ref="E4:E5">D4/800</f>
        <v>0</v>
      </c>
      <c r="F4" s="17"/>
      <c r="G4" s="18"/>
      <c r="H4" s="17">
        <v>3</v>
      </c>
      <c r="I4" s="20">
        <v>11</v>
      </c>
      <c r="J4" s="20">
        <v>13</v>
      </c>
      <c r="K4" s="20">
        <v>0</v>
      </c>
      <c r="L4" s="20">
        <v>1</v>
      </c>
      <c r="M4" s="20">
        <v>2</v>
      </c>
      <c r="N4" s="20">
        <v>0</v>
      </c>
      <c r="O4" s="20">
        <v>0</v>
      </c>
      <c r="P4" s="20">
        <v>0</v>
      </c>
      <c r="Q4" s="20">
        <v>0</v>
      </c>
      <c r="R4" s="20">
        <f aca="true" t="shared" si="1" ref="R4:R5">IF(H4+I4+J4+K4+L4+M4+N4+O4+P4+Q4=30,"ok","hiba")</f>
        <v>0</v>
      </c>
      <c r="S4" s="20">
        <f aca="true" t="shared" si="2" ref="S4:S5">H4*20+I4*18+J4*16+K4*14+L4*12+M4*10+N4*8+O4*6+P4*4</f>
        <v>498</v>
      </c>
      <c r="T4" s="19">
        <f aca="true" t="shared" si="3" ref="T4:T5">S4/600</f>
        <v>0.83</v>
      </c>
      <c r="U4" s="21">
        <f aca="true" t="shared" si="4" ref="U4:U5">AC4</f>
        <v>0.415</v>
      </c>
      <c r="V4" s="22"/>
      <c r="W4" s="23">
        <f aca="true" t="shared" si="5" ref="W4:W5">E4</f>
        <v>0</v>
      </c>
      <c r="X4" s="23">
        <f aca="true" t="shared" si="6" ref="X4:X5">G4</f>
        <v>0</v>
      </c>
      <c r="Y4" s="23">
        <f aca="true" t="shared" si="7" ref="Y4:Y5">T4</f>
        <v>0.83</v>
      </c>
      <c r="Z4" s="22"/>
      <c r="AA4" s="23">
        <f aca="true" t="shared" si="8" ref="AA4:AA5">LARGE(W4:Y4,1)</f>
        <v>0.83</v>
      </c>
      <c r="AB4" s="23">
        <f aca="true" t="shared" si="9" ref="AB4:AB5">LARGE(W4:Y4,2)</f>
        <v>0</v>
      </c>
      <c r="AC4" s="23">
        <f aca="true" t="shared" si="10" ref="AC4:AC5">SUM(AA4:AB4)/2</f>
        <v>0.415</v>
      </c>
    </row>
    <row r="5" spans="1:29" s="26" customFormat="1" ht="17.25">
      <c r="A5" s="15">
        <f aca="true" t="shared" si="11" ref="A5">A4+1</f>
        <v>2</v>
      </c>
      <c r="B5" s="15" t="s">
        <v>56</v>
      </c>
      <c r="C5" s="16" t="s">
        <v>57</v>
      </c>
      <c r="D5" s="17"/>
      <c r="E5" s="18">
        <f t="shared" si="0"/>
        <v>0</v>
      </c>
      <c r="F5" s="17"/>
      <c r="G5" s="18"/>
      <c r="H5" s="17">
        <v>3</v>
      </c>
      <c r="I5" s="20">
        <v>2</v>
      </c>
      <c r="J5" s="20">
        <v>7</v>
      </c>
      <c r="K5" s="20">
        <v>1</v>
      </c>
      <c r="L5" s="20">
        <v>1</v>
      </c>
      <c r="M5" s="20">
        <v>7</v>
      </c>
      <c r="N5" s="20">
        <v>0</v>
      </c>
      <c r="O5" s="20">
        <v>1</v>
      </c>
      <c r="P5" s="20">
        <v>4</v>
      </c>
      <c r="Q5" s="20">
        <v>4</v>
      </c>
      <c r="R5" s="20">
        <f t="shared" si="1"/>
        <v>0</v>
      </c>
      <c r="S5" s="20">
        <f t="shared" si="2"/>
        <v>326</v>
      </c>
      <c r="T5" s="19">
        <f t="shared" si="3"/>
        <v>0.5433333333333333</v>
      </c>
      <c r="U5" s="21">
        <f t="shared" si="4"/>
        <v>0.27166666666666667</v>
      </c>
      <c r="V5" s="24"/>
      <c r="W5" s="25">
        <f t="shared" si="5"/>
        <v>0</v>
      </c>
      <c r="X5" s="25">
        <f t="shared" si="6"/>
        <v>0</v>
      </c>
      <c r="Y5" s="25">
        <f t="shared" si="7"/>
        <v>0.5433333333333333</v>
      </c>
      <c r="Z5" s="24"/>
      <c r="AA5" s="25">
        <f t="shared" si="8"/>
        <v>0.5433333333333333</v>
      </c>
      <c r="AB5" s="25">
        <f t="shared" si="9"/>
        <v>0</v>
      </c>
      <c r="AC5" s="25">
        <f t="shared" si="10"/>
        <v>0.27166666666666667</v>
      </c>
    </row>
    <row r="6" spans="1:29" s="30" customFormat="1" ht="17.25">
      <c r="A6" s="27"/>
      <c r="B6" s="27"/>
      <c r="C6" s="27"/>
      <c r="D6" s="28"/>
      <c r="E6" s="29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9"/>
      <c r="V6" s="28"/>
      <c r="W6" s="29"/>
      <c r="X6" s="29"/>
      <c r="Y6" s="29"/>
      <c r="Z6" s="28"/>
      <c r="AA6" s="29"/>
      <c r="AB6" s="29"/>
      <c r="AC6" s="29"/>
    </row>
    <row r="7" spans="1:29" s="30" customFormat="1" ht="17.25">
      <c r="A7" s="27"/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1:29" s="30" customFormat="1" ht="17.25">
      <c r="A8" s="27"/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1:29" s="30" customFormat="1" ht="17.25">
      <c r="A9" s="27"/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1:29" s="30" customFormat="1" ht="17.25">
      <c r="A10" s="27"/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1:29" s="30" customFormat="1" ht="17.25">
      <c r="A11" s="27"/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1:29" s="30" customFormat="1" ht="17.25">
      <c r="A12" s="27"/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1:29" s="30" customFormat="1" ht="17.25">
      <c r="A13" s="27"/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1:29" s="30" customFormat="1" ht="17.25">
      <c r="A14" s="27"/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1:29" s="30" customFormat="1" ht="17.25">
      <c r="A15" s="27"/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1:29" s="30" customFormat="1" ht="17.25">
      <c r="A16" s="27"/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1:29" s="30" customFormat="1" ht="17.25">
      <c r="A17" s="27"/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1:29" s="30" customFormat="1" ht="17.25">
      <c r="A18" s="27"/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pans="1:29" s="30" customFormat="1" ht="17.25">
      <c r="A19" s="27"/>
      <c r="B19" s="27"/>
      <c r="C19" s="27"/>
      <c r="D19" s="28"/>
      <c r="E19" s="29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8"/>
      <c r="W19" s="29"/>
      <c r="X19" s="29"/>
      <c r="Y19" s="29"/>
      <c r="Z19" s="28"/>
      <c r="AA19" s="29"/>
      <c r="AB19" s="29"/>
      <c r="AC19" s="29"/>
    </row>
    <row r="20" spans="1:29" s="30" customFormat="1" ht="17.25">
      <c r="A20" s="27"/>
      <c r="B20" s="27"/>
      <c r="C20" s="27"/>
      <c r="D20" s="28"/>
      <c r="E20" s="29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8"/>
      <c r="W20" s="29"/>
      <c r="X20" s="29"/>
      <c r="Y20" s="29"/>
      <c r="Z20" s="28"/>
      <c r="AA20" s="29"/>
      <c r="AB20" s="29"/>
      <c r="AC20" s="29"/>
    </row>
    <row r="21" spans="1:29" s="30" customFormat="1" ht="17.25">
      <c r="A21" s="27"/>
      <c r="B21" s="27"/>
      <c r="C21" s="27"/>
      <c r="D21" s="28"/>
      <c r="E21" s="29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8"/>
      <c r="W21" s="29"/>
      <c r="X21" s="29"/>
      <c r="Y21" s="29"/>
      <c r="Z21" s="28"/>
      <c r="AA21" s="29"/>
      <c r="AB21" s="29"/>
      <c r="AC21" s="29"/>
    </row>
    <row r="22" spans="1:29" s="30" customFormat="1" ht="17.25">
      <c r="A22" s="27"/>
      <c r="B22" s="27"/>
      <c r="C22" s="27"/>
      <c r="D22" s="28"/>
      <c r="E22" s="29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8"/>
      <c r="W22" s="29"/>
      <c r="X22" s="29"/>
      <c r="Y22" s="29"/>
      <c r="Z22" s="28"/>
      <c r="AA22" s="29"/>
      <c r="AB22" s="29"/>
      <c r="AC22" s="29"/>
    </row>
    <row r="23" spans="1:29" s="30" customFormat="1" ht="17.25">
      <c r="A23" s="27"/>
      <c r="B23" s="27"/>
      <c r="C23" s="27"/>
      <c r="D23" s="28"/>
      <c r="E23" s="29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8"/>
      <c r="W23" s="29"/>
      <c r="X23" s="29"/>
      <c r="Y23" s="29"/>
      <c r="Z23" s="28"/>
      <c r="AA23" s="29"/>
      <c r="AB23" s="29"/>
      <c r="AC23" s="29"/>
    </row>
    <row r="24" spans="1:29" s="30" customFormat="1" ht="17.25">
      <c r="A24" s="27"/>
      <c r="B24" s="27"/>
      <c r="C24" s="27"/>
      <c r="D24" s="28"/>
      <c r="E24" s="29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9"/>
      <c r="X24" s="29"/>
      <c r="Y24" s="29"/>
      <c r="Z24" s="28"/>
      <c r="AA24" s="29"/>
      <c r="AB24" s="29"/>
      <c r="AC24" s="29"/>
    </row>
    <row r="25" spans="1:29" s="30" customFormat="1" ht="17.25">
      <c r="A25" s="27"/>
      <c r="B25" s="27"/>
      <c r="C25" s="27"/>
      <c r="D25" s="28"/>
      <c r="E25" s="29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9"/>
      <c r="X25" s="29"/>
      <c r="Y25" s="29"/>
      <c r="Z25" s="28"/>
      <c r="AA25" s="29"/>
      <c r="AB25" s="29"/>
      <c r="AC25" s="29"/>
    </row>
    <row r="26" spans="1:29" s="30" customFormat="1" ht="17.25">
      <c r="A26" s="27"/>
      <c r="B26" s="27"/>
      <c r="C26" s="27"/>
      <c r="D26" s="28"/>
      <c r="E26" s="29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9"/>
      <c r="X26" s="29"/>
      <c r="Y26" s="29"/>
      <c r="Z26" s="28"/>
      <c r="AA26" s="29"/>
      <c r="AB26" s="29"/>
      <c r="AC26" s="29"/>
    </row>
    <row r="27" spans="1:29" s="30" customFormat="1" ht="17.25">
      <c r="A27" s="27"/>
      <c r="B27" s="27"/>
      <c r="C27" s="27"/>
      <c r="D27" s="28"/>
      <c r="E27" s="29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9"/>
      <c r="X27" s="29"/>
      <c r="Y27" s="29"/>
      <c r="Z27" s="28"/>
      <c r="AA27" s="29"/>
      <c r="AB27" s="29"/>
      <c r="AC27" s="29"/>
    </row>
    <row r="28" spans="1:29" s="30" customFormat="1" ht="17.25">
      <c r="A28" s="27"/>
      <c r="B28" s="27"/>
      <c r="C28" s="27"/>
      <c r="D28" s="28"/>
      <c r="E28" s="29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9"/>
      <c r="X28" s="29"/>
      <c r="Y28" s="29"/>
      <c r="Z28" s="28"/>
      <c r="AA28" s="29"/>
      <c r="AB28" s="29"/>
      <c r="AC28" s="29"/>
    </row>
    <row r="29" s="30" customFormat="1" ht="15"/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58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C1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21.421875" style="0" customWidth="1"/>
    <col min="4" max="7" width="8.8515625" style="0" customWidth="1"/>
    <col min="8" max="8" width="6.00390625" style="0" customWidth="1"/>
    <col min="9" max="11" width="5.8515625" style="0" customWidth="1"/>
    <col min="12" max="12" width="5.7109375" style="0" customWidth="1"/>
    <col min="13" max="14" width="5.421875" style="0" customWidth="1"/>
    <col min="15" max="15" width="5.28125" style="0" customWidth="1"/>
    <col min="16" max="16" width="5.140625" style="0" customWidth="1"/>
    <col min="17" max="17" width="5.7109375" style="0" customWidth="1"/>
    <col min="18" max="18" width="11.421875" style="0" customWidth="1"/>
    <col min="19" max="20" width="8.8515625" style="0" customWidth="1"/>
    <col min="21" max="21" width="18.421875" style="0" customWidth="1"/>
    <col min="22" max="16384" width="8.8515625" style="0" customWidth="1"/>
  </cols>
  <sheetData>
    <row r="1" spans="2:21" ht="24"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7">
        <f>A3+1</f>
        <v>1</v>
      </c>
      <c r="B4" s="37" t="s">
        <v>59</v>
      </c>
      <c r="C4" s="38" t="s">
        <v>60</v>
      </c>
      <c r="D4" s="39"/>
      <c r="E4" s="40">
        <f aca="true" t="shared" si="0" ref="E4">D4/800</f>
        <v>0</v>
      </c>
      <c r="F4" s="39">
        <v>546</v>
      </c>
      <c r="G4" s="41">
        <f>F4/620</f>
        <v>0.8806451612903226</v>
      </c>
      <c r="H4" s="39">
        <v>3</v>
      </c>
      <c r="I4" s="42">
        <v>1</v>
      </c>
      <c r="J4" s="42">
        <v>18</v>
      </c>
      <c r="K4" s="42">
        <v>1</v>
      </c>
      <c r="L4" s="42">
        <v>0</v>
      </c>
      <c r="M4" s="42">
        <v>6</v>
      </c>
      <c r="N4" s="42">
        <v>0</v>
      </c>
      <c r="O4" s="42">
        <v>0</v>
      </c>
      <c r="P4" s="42">
        <v>0</v>
      </c>
      <c r="Q4" s="42">
        <v>1</v>
      </c>
      <c r="R4" s="42">
        <f aca="true" t="shared" si="1" ref="R4">IF(H4+I4+J4+K4+L4+M4+N4+O4+P4+Q4=30,"ok","hiba")</f>
        <v>0</v>
      </c>
      <c r="S4" s="42">
        <f aca="true" t="shared" si="2" ref="S4">H4*20+I4*18+J4*16+K4*14+L4*12+M4*10+N4*8+O4*6+P4*4</f>
        <v>440</v>
      </c>
      <c r="T4" s="41">
        <f aca="true" t="shared" si="3" ref="T4">S4/600</f>
        <v>0.7333333333333333</v>
      </c>
      <c r="U4" s="43">
        <f aca="true" t="shared" si="4" ref="U4">AC4</f>
        <v>0.8069892473118279</v>
      </c>
      <c r="V4" s="22"/>
      <c r="W4" s="23">
        <f aca="true" t="shared" si="5" ref="W4">E4</f>
        <v>0</v>
      </c>
      <c r="X4" s="23">
        <f aca="true" t="shared" si="6" ref="X4">G4</f>
        <v>0.8806451612903226</v>
      </c>
      <c r="Y4" s="23">
        <f aca="true" t="shared" si="7" ref="Y4">T4</f>
        <v>0.7333333333333333</v>
      </c>
      <c r="Z4" s="22"/>
      <c r="AA4" s="23">
        <f aca="true" t="shared" si="8" ref="AA4">LARGE(W4:Y4,1)</f>
        <v>0.8806451612903226</v>
      </c>
      <c r="AB4" s="23">
        <f aca="true" t="shared" si="9" ref="AB4">LARGE(W4:Y4,2)</f>
        <v>0.7333333333333333</v>
      </c>
      <c r="AC4" s="23">
        <f aca="true" t="shared" si="10" ref="AC4">SUM(AA4:AB4)/2</f>
        <v>0.8069892473118279</v>
      </c>
    </row>
    <row r="5" spans="1:29" s="26" customFormat="1" ht="17.25">
      <c r="A5" s="44"/>
      <c r="B5" s="44"/>
      <c r="C5" s="44"/>
      <c r="D5" s="24"/>
      <c r="E5" s="25"/>
      <c r="F5" s="24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5"/>
      <c r="V5" s="24"/>
      <c r="W5" s="25"/>
      <c r="X5" s="25"/>
      <c r="Y5" s="25"/>
      <c r="Z5" s="24"/>
      <c r="AA5" s="25"/>
      <c r="AB5" s="25"/>
      <c r="AC5" s="25"/>
    </row>
    <row r="6" spans="1:29" s="30" customFormat="1" ht="17.25">
      <c r="A6" s="27"/>
      <c r="B6" s="27"/>
      <c r="C6" s="27"/>
      <c r="D6" s="28"/>
      <c r="E6" s="29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9"/>
      <c r="V6" s="28"/>
      <c r="W6" s="29"/>
      <c r="X6" s="29"/>
      <c r="Y6" s="29"/>
      <c r="Z6" s="28"/>
      <c r="AA6" s="29"/>
      <c r="AB6" s="29"/>
      <c r="AC6" s="29"/>
    </row>
    <row r="7" spans="1:29" s="30" customFormat="1" ht="17.25">
      <c r="A7" s="27"/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1:29" s="30" customFormat="1" ht="17.25">
      <c r="A8" s="27"/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1:29" s="30" customFormat="1" ht="17.25">
      <c r="A9" s="27"/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1:29" s="30" customFormat="1" ht="17.25">
      <c r="A10" s="27"/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57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AC1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1" max="1" width="4.421875" style="0" customWidth="1"/>
    <col min="2" max="2" width="19.421875" style="0" customWidth="1"/>
    <col min="3" max="3" width="21.140625" style="0" customWidth="1"/>
    <col min="4" max="7" width="8.8515625" style="0" customWidth="1"/>
    <col min="8" max="8" width="4.140625" style="0" customWidth="1"/>
    <col min="9" max="9" width="4.7109375" style="0" customWidth="1"/>
    <col min="10" max="11" width="4.421875" style="0" customWidth="1"/>
    <col min="12" max="12" width="4.7109375" style="0" customWidth="1"/>
    <col min="13" max="14" width="4.421875" style="0" customWidth="1"/>
    <col min="15" max="15" width="4.7109375" style="0" customWidth="1"/>
    <col min="16" max="16" width="4.140625" style="0" customWidth="1"/>
    <col min="17" max="17" width="4.28125" style="0" customWidth="1"/>
    <col min="18" max="18" width="11.00390625" style="0" customWidth="1"/>
    <col min="19" max="20" width="8.8515625" style="0" customWidth="1"/>
    <col min="21" max="21" width="17.421875" style="0" customWidth="1"/>
    <col min="22" max="16384" width="8.8515625" style="0" customWidth="1"/>
  </cols>
  <sheetData>
    <row r="1" spans="2:21" ht="24">
      <c r="B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s="26" customFormat="1" ht="17.25">
      <c r="A4" s="15">
        <f aca="true" t="shared" si="0" ref="A4">A3+1</f>
        <v>1</v>
      </c>
      <c r="B4" s="15" t="s">
        <v>62</v>
      </c>
      <c r="C4" s="16" t="s">
        <v>29</v>
      </c>
      <c r="D4" s="17">
        <v>684</v>
      </c>
      <c r="E4" s="18">
        <f aca="true" t="shared" si="1" ref="E4">D4/800</f>
        <v>0.855</v>
      </c>
      <c r="F4" s="17">
        <v>476</v>
      </c>
      <c r="G4" s="19">
        <f>F4/620</f>
        <v>0.7677419354838709</v>
      </c>
      <c r="H4" s="17">
        <v>15</v>
      </c>
      <c r="I4" s="20">
        <v>12</v>
      </c>
      <c r="J4" s="20">
        <v>3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f aca="true" t="shared" si="2" ref="R4">IF(H4+I4+J4+K4+L4+M4+N4+O4+P4+Q4=30,"ok","hiba")</f>
        <v>0</v>
      </c>
      <c r="S4" s="20">
        <f aca="true" t="shared" si="3" ref="S4">H4*20+I4*18+J4*16+K4*14+L4*12+M4*10+N4*8+O4*6+P4*4</f>
        <v>564</v>
      </c>
      <c r="T4" s="19">
        <f aca="true" t="shared" si="4" ref="T4">S4/600</f>
        <v>0.94</v>
      </c>
      <c r="U4" s="21">
        <f aca="true" t="shared" si="5" ref="U4">AC4</f>
        <v>0.8975</v>
      </c>
      <c r="V4" s="24"/>
      <c r="W4" s="25">
        <f aca="true" t="shared" si="6" ref="W4">E4</f>
        <v>0.855</v>
      </c>
      <c r="X4" s="25">
        <f aca="true" t="shared" si="7" ref="X4">G4</f>
        <v>0.7677419354838709</v>
      </c>
      <c r="Y4" s="25">
        <f aca="true" t="shared" si="8" ref="Y4">T4</f>
        <v>0.94</v>
      </c>
      <c r="Z4" s="24"/>
      <c r="AA4" s="25">
        <f aca="true" t="shared" si="9" ref="AA4">LARGE(W4:Y4,1)</f>
        <v>0.94</v>
      </c>
      <c r="AB4" s="25">
        <f aca="true" t="shared" si="10" ref="AB4">LARGE(W4:Y4,2)</f>
        <v>0.855</v>
      </c>
      <c r="AC4" s="25">
        <f aca="true" t="shared" si="11" ref="AC4">SUM(AA4:AB4)/2</f>
        <v>0.8975</v>
      </c>
    </row>
    <row r="5" spans="1:29" s="30" customFormat="1" ht="17.25">
      <c r="A5" s="27"/>
      <c r="B5" s="27"/>
      <c r="C5" s="27"/>
      <c r="D5" s="28"/>
      <c r="E5" s="29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9"/>
      <c r="V5" s="28"/>
      <c r="W5" s="29"/>
      <c r="X5" s="29"/>
      <c r="Y5" s="29"/>
      <c r="Z5" s="28"/>
      <c r="AA5" s="29"/>
      <c r="AB5" s="29"/>
      <c r="AC5" s="29"/>
    </row>
    <row r="6" spans="1:29" s="30" customFormat="1" ht="17.25">
      <c r="A6" s="27"/>
      <c r="B6" s="27"/>
      <c r="C6" s="27"/>
      <c r="D6" s="28"/>
      <c r="E6" s="29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9"/>
      <c r="V6" s="28"/>
      <c r="W6" s="29"/>
      <c r="X6" s="29"/>
      <c r="Y6" s="29"/>
      <c r="Z6" s="28"/>
      <c r="AA6" s="29"/>
      <c r="AB6" s="29"/>
      <c r="AC6" s="29"/>
    </row>
    <row r="7" spans="1:29" s="30" customFormat="1" ht="17.25">
      <c r="A7" s="27"/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1:29" s="30" customFormat="1" ht="17.25">
      <c r="A8" s="27"/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1:29" s="30" customFormat="1" ht="17.25">
      <c r="A9" s="27"/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1:29" s="30" customFormat="1" ht="17.25">
      <c r="A10" s="27"/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60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C4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3.8515625" style="0" customWidth="1"/>
    <col min="2" max="2" width="24.28125" style="0" customWidth="1"/>
    <col min="3" max="3" width="25.28125" style="0" customWidth="1"/>
    <col min="4" max="7" width="8.8515625" style="0" customWidth="1"/>
    <col min="8" max="8" width="5.00390625" style="0" customWidth="1"/>
    <col min="9" max="9" width="4.421875" style="0" customWidth="1"/>
    <col min="10" max="10" width="4.8515625" style="0" customWidth="1"/>
    <col min="11" max="11" width="4.7109375" style="0" customWidth="1"/>
    <col min="12" max="14" width="4.421875" style="0" customWidth="1"/>
    <col min="15" max="15" width="4.7109375" style="0" customWidth="1"/>
    <col min="16" max="16" width="4.28125" style="0" customWidth="1"/>
    <col min="17" max="17" width="4.421875" style="0" customWidth="1"/>
    <col min="18" max="18" width="11.140625" style="0" customWidth="1"/>
    <col min="19" max="20" width="8.8515625" style="0" customWidth="1"/>
    <col min="21" max="21" width="16.8515625" style="0" customWidth="1"/>
    <col min="22" max="16384" width="8.8515625" style="0" customWidth="1"/>
  </cols>
  <sheetData>
    <row r="1" spans="2:21" ht="24">
      <c r="B1" s="1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1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 aca="true" t="shared" si="0" ref="A4:A15">A3+1</f>
        <v>1</v>
      </c>
      <c r="B4" s="45" t="s">
        <v>64</v>
      </c>
      <c r="C4" s="46" t="s">
        <v>65</v>
      </c>
      <c r="D4" s="17"/>
      <c r="E4" s="18">
        <f>D4/800</f>
        <v>0</v>
      </c>
      <c r="F4" s="17">
        <v>442</v>
      </c>
      <c r="G4" s="19">
        <f>F4/620</f>
        <v>0.7129032258064516</v>
      </c>
      <c r="H4" s="17">
        <v>1</v>
      </c>
      <c r="I4" s="20">
        <v>12</v>
      </c>
      <c r="J4" s="20">
        <v>12</v>
      </c>
      <c r="K4" s="20">
        <v>2</v>
      </c>
      <c r="L4" s="20">
        <v>1</v>
      </c>
      <c r="M4" s="20">
        <v>1</v>
      </c>
      <c r="N4" s="20">
        <v>0</v>
      </c>
      <c r="O4" s="20">
        <v>0</v>
      </c>
      <c r="P4" s="20">
        <v>1</v>
      </c>
      <c r="Q4" s="20">
        <v>0</v>
      </c>
      <c r="R4" s="20">
        <f aca="true" t="shared" si="1" ref="R4:R15">IF(H4+I4+J4+K4+L4+M4+N4+O4+P4+Q4=30,"ok","hiba")</f>
        <v>0</v>
      </c>
      <c r="S4" s="20">
        <f aca="true" t="shared" si="2" ref="S4:S15">H4*20+I4*18+J4*16+K4*14+L4*12+M4*10+N4*8+O4*6+P4*4</f>
        <v>482</v>
      </c>
      <c r="T4" s="19">
        <f aca="true" t="shared" si="3" ref="T4:T15">S4/600</f>
        <v>0.8033333333333333</v>
      </c>
      <c r="U4" s="21">
        <f aca="true" t="shared" si="4" ref="U4:U15">AC4</f>
        <v>0.7581182795698924</v>
      </c>
      <c r="V4" s="22"/>
      <c r="W4" s="23">
        <f aca="true" t="shared" si="5" ref="W4:W15">E4</f>
        <v>0</v>
      </c>
      <c r="X4" s="23">
        <f aca="true" t="shared" si="6" ref="X4:X15">G4</f>
        <v>0.7129032258064516</v>
      </c>
      <c r="Y4" s="23">
        <f aca="true" t="shared" si="7" ref="Y4:Y15">T4</f>
        <v>0.8033333333333333</v>
      </c>
      <c r="Z4" s="22"/>
      <c r="AA4" s="23">
        <f aca="true" t="shared" si="8" ref="AA4:AA15">LARGE(W4:Y4,1)</f>
        <v>0.8033333333333333</v>
      </c>
      <c r="AB4" s="23">
        <f aca="true" t="shared" si="9" ref="AB4:AB15">LARGE(W4:Y4,2)</f>
        <v>0.7129032258064516</v>
      </c>
      <c r="AC4" s="23">
        <f aca="true" t="shared" si="10" ref="AC4:AC15">SUM(AA4:AB4)/2</f>
        <v>0.7581182795698924</v>
      </c>
    </row>
    <row r="5" spans="1:29" ht="17.25">
      <c r="A5" s="32">
        <f t="shared" si="0"/>
        <v>2</v>
      </c>
      <c r="B5" s="15" t="s">
        <v>66</v>
      </c>
      <c r="C5" s="16" t="s">
        <v>67</v>
      </c>
      <c r="D5" s="47"/>
      <c r="E5" s="48"/>
      <c r="F5" s="47"/>
      <c r="G5" s="49"/>
      <c r="H5" s="17">
        <v>3</v>
      </c>
      <c r="I5" s="20">
        <v>8</v>
      </c>
      <c r="J5" s="20">
        <v>15</v>
      </c>
      <c r="K5" s="20">
        <v>0</v>
      </c>
      <c r="L5" s="20">
        <v>0</v>
      </c>
      <c r="M5" s="20">
        <v>3</v>
      </c>
      <c r="N5" s="20">
        <v>0</v>
      </c>
      <c r="O5" s="20">
        <v>1</v>
      </c>
      <c r="P5" s="20">
        <v>0</v>
      </c>
      <c r="Q5" s="20">
        <v>0</v>
      </c>
      <c r="R5" s="20">
        <f t="shared" si="1"/>
        <v>0</v>
      </c>
      <c r="S5" s="20">
        <f t="shared" si="2"/>
        <v>480</v>
      </c>
      <c r="T5" s="19">
        <f t="shared" si="3"/>
        <v>0.8</v>
      </c>
      <c r="U5" s="21">
        <f t="shared" si="4"/>
        <v>0.4</v>
      </c>
      <c r="V5" s="22"/>
      <c r="W5" s="23">
        <f t="shared" si="5"/>
        <v>0</v>
      </c>
      <c r="X5" s="23">
        <f t="shared" si="6"/>
        <v>0</v>
      </c>
      <c r="Y5" s="23">
        <f t="shared" si="7"/>
        <v>0.8</v>
      </c>
      <c r="Z5" s="22"/>
      <c r="AA5" s="23">
        <f t="shared" si="8"/>
        <v>0.8</v>
      </c>
      <c r="AB5" s="23">
        <f t="shared" si="9"/>
        <v>0</v>
      </c>
      <c r="AC5" s="23">
        <f t="shared" si="10"/>
        <v>0.4</v>
      </c>
    </row>
    <row r="6" spans="1:29" ht="17.25">
      <c r="A6" s="32">
        <f t="shared" si="0"/>
        <v>3</v>
      </c>
      <c r="B6" s="15" t="s">
        <v>68</v>
      </c>
      <c r="C6" s="16" t="s">
        <v>69</v>
      </c>
      <c r="D6" s="17"/>
      <c r="E6" s="18">
        <f>D6/800</f>
        <v>0</v>
      </c>
      <c r="F6" s="17">
        <v>454</v>
      </c>
      <c r="G6" s="19">
        <f>F6/620</f>
        <v>0.7322580645161291</v>
      </c>
      <c r="H6" s="17">
        <v>3</v>
      </c>
      <c r="I6" s="20">
        <v>8</v>
      </c>
      <c r="J6" s="20">
        <v>15</v>
      </c>
      <c r="K6" s="20">
        <v>0</v>
      </c>
      <c r="L6" s="20">
        <v>0</v>
      </c>
      <c r="M6" s="20">
        <v>3</v>
      </c>
      <c r="N6" s="20">
        <v>0</v>
      </c>
      <c r="O6" s="20">
        <v>0</v>
      </c>
      <c r="P6" s="20">
        <v>0</v>
      </c>
      <c r="Q6" s="20">
        <v>1</v>
      </c>
      <c r="R6" s="20">
        <f t="shared" si="1"/>
        <v>0</v>
      </c>
      <c r="S6" s="20">
        <f t="shared" si="2"/>
        <v>474</v>
      </c>
      <c r="T6" s="19">
        <f t="shared" si="3"/>
        <v>0.79</v>
      </c>
      <c r="U6" s="21">
        <f t="shared" si="4"/>
        <v>0.7611290322580646</v>
      </c>
      <c r="V6" s="22"/>
      <c r="W6" s="23">
        <f t="shared" si="5"/>
        <v>0</v>
      </c>
      <c r="X6" s="23">
        <f t="shared" si="6"/>
        <v>0.7322580645161291</v>
      </c>
      <c r="Y6" s="23">
        <f t="shared" si="7"/>
        <v>0.79</v>
      </c>
      <c r="Z6" s="22"/>
      <c r="AA6" s="23">
        <f t="shared" si="8"/>
        <v>0.79</v>
      </c>
      <c r="AB6" s="23">
        <f t="shared" si="9"/>
        <v>0.7322580645161291</v>
      </c>
      <c r="AC6" s="23">
        <f t="shared" si="10"/>
        <v>0.7611290322580646</v>
      </c>
    </row>
    <row r="7" spans="1:29" ht="17.25">
      <c r="A7" s="32">
        <f t="shared" si="0"/>
        <v>4</v>
      </c>
      <c r="B7" s="15" t="s">
        <v>70</v>
      </c>
      <c r="C7" s="16"/>
      <c r="D7" s="17">
        <v>560</v>
      </c>
      <c r="E7" s="18">
        <f>D7/800</f>
        <v>0.7</v>
      </c>
      <c r="F7" s="17"/>
      <c r="G7" s="19"/>
      <c r="H7" s="17">
        <v>2</v>
      </c>
      <c r="I7" s="20">
        <v>9</v>
      </c>
      <c r="J7" s="20">
        <v>14</v>
      </c>
      <c r="K7" s="20">
        <v>1</v>
      </c>
      <c r="L7" s="20">
        <v>1</v>
      </c>
      <c r="M7" s="20">
        <v>1</v>
      </c>
      <c r="N7" s="20">
        <v>0</v>
      </c>
      <c r="O7" s="20">
        <v>0</v>
      </c>
      <c r="P7" s="20">
        <v>2</v>
      </c>
      <c r="Q7" s="20">
        <v>0</v>
      </c>
      <c r="R7" s="20">
        <f t="shared" si="1"/>
        <v>0</v>
      </c>
      <c r="S7" s="20">
        <f t="shared" si="2"/>
        <v>470</v>
      </c>
      <c r="T7" s="19">
        <f t="shared" si="3"/>
        <v>0.7833333333333333</v>
      </c>
      <c r="U7" s="21">
        <f t="shared" si="4"/>
        <v>0.7416666666666667</v>
      </c>
      <c r="V7" s="22"/>
      <c r="W7" s="23">
        <f t="shared" si="5"/>
        <v>0.7</v>
      </c>
      <c r="X7" s="23">
        <f t="shared" si="6"/>
        <v>0</v>
      </c>
      <c r="Y7" s="23">
        <f t="shared" si="7"/>
        <v>0.7833333333333333</v>
      </c>
      <c r="Z7" s="22"/>
      <c r="AA7" s="23">
        <f t="shared" si="8"/>
        <v>0.7833333333333333</v>
      </c>
      <c r="AB7" s="23">
        <f t="shared" si="9"/>
        <v>0.7</v>
      </c>
      <c r="AC7" s="23">
        <f t="shared" si="10"/>
        <v>0.7416666666666667</v>
      </c>
    </row>
    <row r="8" spans="1:29" ht="17.25">
      <c r="A8" s="32">
        <f t="shared" si="0"/>
        <v>5</v>
      </c>
      <c r="B8" s="15" t="s">
        <v>71</v>
      </c>
      <c r="C8" s="16" t="s">
        <v>72</v>
      </c>
      <c r="D8" s="17"/>
      <c r="E8" s="18">
        <f>D8/800</f>
        <v>0</v>
      </c>
      <c r="F8" s="17">
        <v>490</v>
      </c>
      <c r="G8" s="19">
        <f>F8/620</f>
        <v>0.7903225806451613</v>
      </c>
      <c r="H8" s="17">
        <v>1</v>
      </c>
      <c r="I8" s="20">
        <v>11</v>
      </c>
      <c r="J8" s="20">
        <v>12</v>
      </c>
      <c r="K8" s="20">
        <v>1</v>
      </c>
      <c r="L8" s="20">
        <v>1</v>
      </c>
      <c r="M8" s="20">
        <v>2</v>
      </c>
      <c r="N8" s="20">
        <v>0</v>
      </c>
      <c r="O8" s="20">
        <v>1</v>
      </c>
      <c r="P8" s="20">
        <v>1</v>
      </c>
      <c r="Q8" s="20">
        <v>0</v>
      </c>
      <c r="R8" s="20">
        <f t="shared" si="1"/>
        <v>0</v>
      </c>
      <c r="S8" s="20">
        <f t="shared" si="2"/>
        <v>466</v>
      </c>
      <c r="T8" s="19">
        <f t="shared" si="3"/>
        <v>0.7766666666666666</v>
      </c>
      <c r="U8" s="21">
        <f t="shared" si="4"/>
        <v>0.7834946236559139</v>
      </c>
      <c r="V8" s="22"/>
      <c r="W8" s="23">
        <f t="shared" si="5"/>
        <v>0</v>
      </c>
      <c r="X8" s="23">
        <f t="shared" si="6"/>
        <v>0.7903225806451613</v>
      </c>
      <c r="Y8" s="23">
        <f t="shared" si="7"/>
        <v>0.7766666666666666</v>
      </c>
      <c r="Z8" s="22"/>
      <c r="AA8" s="23">
        <f t="shared" si="8"/>
        <v>0.7903225806451613</v>
      </c>
      <c r="AB8" s="23">
        <f t="shared" si="9"/>
        <v>0.7766666666666666</v>
      </c>
      <c r="AC8" s="23">
        <f t="shared" si="10"/>
        <v>0.7834946236559139</v>
      </c>
    </row>
    <row r="9" spans="1:29" ht="17.25">
      <c r="A9" s="32">
        <f t="shared" si="0"/>
        <v>6</v>
      </c>
      <c r="B9" s="15" t="s">
        <v>73</v>
      </c>
      <c r="C9" s="16" t="s">
        <v>19</v>
      </c>
      <c r="D9" s="17">
        <v>618</v>
      </c>
      <c r="E9" s="18">
        <f>D9/800</f>
        <v>0.7725</v>
      </c>
      <c r="F9" s="17">
        <v>466</v>
      </c>
      <c r="G9" s="19">
        <f>F9/620</f>
        <v>0.7516129032258064</v>
      </c>
      <c r="H9" s="17">
        <v>5</v>
      </c>
      <c r="I9" s="20">
        <v>5</v>
      </c>
      <c r="J9" s="20">
        <v>13</v>
      </c>
      <c r="K9" s="20">
        <v>0</v>
      </c>
      <c r="L9" s="20">
        <v>1</v>
      </c>
      <c r="M9" s="20">
        <v>4</v>
      </c>
      <c r="N9" s="20">
        <v>0</v>
      </c>
      <c r="O9" s="20">
        <v>1</v>
      </c>
      <c r="P9" s="20">
        <v>0</v>
      </c>
      <c r="Q9" s="20">
        <v>1</v>
      </c>
      <c r="R9" s="20">
        <f t="shared" si="1"/>
        <v>0</v>
      </c>
      <c r="S9" s="20">
        <f t="shared" si="2"/>
        <v>456</v>
      </c>
      <c r="T9" s="19">
        <f t="shared" si="3"/>
        <v>0.76</v>
      </c>
      <c r="U9" s="21">
        <f t="shared" si="4"/>
        <v>0.76625</v>
      </c>
      <c r="V9" s="22"/>
      <c r="W9" s="23">
        <f t="shared" si="5"/>
        <v>0.7725</v>
      </c>
      <c r="X9" s="23">
        <f t="shared" si="6"/>
        <v>0.7516129032258064</v>
      </c>
      <c r="Y9" s="23">
        <f t="shared" si="7"/>
        <v>0.76</v>
      </c>
      <c r="Z9" s="22"/>
      <c r="AA9" s="23">
        <f t="shared" si="8"/>
        <v>0.7725</v>
      </c>
      <c r="AB9" s="23">
        <f t="shared" si="9"/>
        <v>0.76</v>
      </c>
      <c r="AC9" s="23">
        <f t="shared" si="10"/>
        <v>0.76625</v>
      </c>
    </row>
    <row r="10" spans="1:29" ht="17.25">
      <c r="A10" s="32">
        <f t="shared" si="0"/>
        <v>7</v>
      </c>
      <c r="B10" s="15" t="s">
        <v>74</v>
      </c>
      <c r="C10" s="16" t="s">
        <v>75</v>
      </c>
      <c r="D10" s="47"/>
      <c r="E10" s="48"/>
      <c r="F10" s="47"/>
      <c r="G10" s="49"/>
      <c r="H10" s="17">
        <v>0</v>
      </c>
      <c r="I10" s="20">
        <v>6</v>
      </c>
      <c r="J10" s="20">
        <v>17</v>
      </c>
      <c r="K10" s="20">
        <v>1</v>
      </c>
      <c r="L10" s="20">
        <v>1</v>
      </c>
      <c r="M10" s="20">
        <v>3</v>
      </c>
      <c r="N10" s="20">
        <v>0</v>
      </c>
      <c r="O10" s="20">
        <v>0</v>
      </c>
      <c r="P10" s="20">
        <v>2</v>
      </c>
      <c r="Q10" s="20">
        <v>0</v>
      </c>
      <c r="R10" s="20">
        <f t="shared" si="1"/>
        <v>0</v>
      </c>
      <c r="S10" s="20">
        <f t="shared" si="2"/>
        <v>444</v>
      </c>
      <c r="T10" s="19">
        <f t="shared" si="3"/>
        <v>0.74</v>
      </c>
      <c r="U10" s="21">
        <f t="shared" si="4"/>
        <v>0.37</v>
      </c>
      <c r="V10" s="22"/>
      <c r="W10" s="23">
        <f t="shared" si="5"/>
        <v>0</v>
      </c>
      <c r="X10" s="23">
        <f t="shared" si="6"/>
        <v>0</v>
      </c>
      <c r="Y10" s="23">
        <f t="shared" si="7"/>
        <v>0.74</v>
      </c>
      <c r="Z10" s="22"/>
      <c r="AA10" s="23">
        <f t="shared" si="8"/>
        <v>0.74</v>
      </c>
      <c r="AB10" s="23">
        <f t="shared" si="9"/>
        <v>0</v>
      </c>
      <c r="AC10" s="23">
        <f t="shared" si="10"/>
        <v>0.37</v>
      </c>
    </row>
    <row r="11" spans="1:29" ht="17.25">
      <c r="A11" s="32">
        <f t="shared" si="0"/>
        <v>8</v>
      </c>
      <c r="B11" s="45" t="s">
        <v>76</v>
      </c>
      <c r="C11" s="46" t="s">
        <v>65</v>
      </c>
      <c r="D11" s="17"/>
      <c r="E11" s="18">
        <f>D11/800</f>
        <v>0</v>
      </c>
      <c r="F11" s="17">
        <v>470</v>
      </c>
      <c r="G11" s="19">
        <f>F11/620</f>
        <v>0.7580645161290323</v>
      </c>
      <c r="H11" s="17">
        <v>4</v>
      </c>
      <c r="I11" s="20">
        <v>7</v>
      </c>
      <c r="J11" s="20">
        <v>10</v>
      </c>
      <c r="K11" s="20">
        <v>0</v>
      </c>
      <c r="L11" s="20">
        <v>3</v>
      </c>
      <c r="M11" s="20">
        <v>3</v>
      </c>
      <c r="N11" s="20">
        <v>0</v>
      </c>
      <c r="O11" s="20">
        <v>1</v>
      </c>
      <c r="P11" s="20">
        <v>1</v>
      </c>
      <c r="Q11" s="20">
        <v>1</v>
      </c>
      <c r="R11" s="20">
        <f t="shared" si="1"/>
        <v>0</v>
      </c>
      <c r="S11" s="20">
        <f t="shared" si="2"/>
        <v>442</v>
      </c>
      <c r="T11" s="19">
        <f t="shared" si="3"/>
        <v>0.7366666666666667</v>
      </c>
      <c r="U11" s="21">
        <f t="shared" si="4"/>
        <v>0.7473655913978494</v>
      </c>
      <c r="V11" s="22"/>
      <c r="W11" s="23">
        <f t="shared" si="5"/>
        <v>0</v>
      </c>
      <c r="X11" s="23">
        <f t="shared" si="6"/>
        <v>0.7580645161290323</v>
      </c>
      <c r="Y11" s="23">
        <f t="shared" si="7"/>
        <v>0.7366666666666667</v>
      </c>
      <c r="Z11" s="22"/>
      <c r="AA11" s="23">
        <f t="shared" si="8"/>
        <v>0.7580645161290323</v>
      </c>
      <c r="AB11" s="23">
        <f t="shared" si="9"/>
        <v>0.7366666666666667</v>
      </c>
      <c r="AC11" s="23">
        <f t="shared" si="10"/>
        <v>0.7473655913978494</v>
      </c>
    </row>
    <row r="12" spans="1:29" ht="17.25">
      <c r="A12" s="32">
        <f t="shared" si="0"/>
        <v>9</v>
      </c>
      <c r="B12" s="15" t="s">
        <v>77</v>
      </c>
      <c r="C12" s="16" t="s">
        <v>78</v>
      </c>
      <c r="D12" s="17">
        <v>610</v>
      </c>
      <c r="E12" s="18">
        <f>D12/800</f>
        <v>0.7625</v>
      </c>
      <c r="F12" s="17">
        <v>478</v>
      </c>
      <c r="G12" s="19">
        <f>F12/620</f>
        <v>0.7709677419354839</v>
      </c>
      <c r="H12" s="17">
        <v>3</v>
      </c>
      <c r="I12" s="20">
        <v>5</v>
      </c>
      <c r="J12" s="20">
        <v>11</v>
      </c>
      <c r="K12" s="20">
        <v>1</v>
      </c>
      <c r="L12" s="20">
        <v>3</v>
      </c>
      <c r="M12" s="20">
        <v>6</v>
      </c>
      <c r="N12" s="20">
        <v>0</v>
      </c>
      <c r="O12" s="20">
        <v>0</v>
      </c>
      <c r="P12" s="20">
        <v>1</v>
      </c>
      <c r="Q12" s="20">
        <v>0</v>
      </c>
      <c r="R12" s="20">
        <f t="shared" si="1"/>
        <v>0</v>
      </c>
      <c r="S12" s="20">
        <f t="shared" si="2"/>
        <v>440</v>
      </c>
      <c r="T12" s="19">
        <f t="shared" si="3"/>
        <v>0.7333333333333333</v>
      </c>
      <c r="U12" s="21">
        <f t="shared" si="4"/>
        <v>0.7667338709677419</v>
      </c>
      <c r="V12" s="22"/>
      <c r="W12" s="23">
        <f t="shared" si="5"/>
        <v>0.7625</v>
      </c>
      <c r="X12" s="23">
        <f t="shared" si="6"/>
        <v>0.7709677419354839</v>
      </c>
      <c r="Y12" s="23">
        <f t="shared" si="7"/>
        <v>0.7333333333333333</v>
      </c>
      <c r="Z12" s="22"/>
      <c r="AA12" s="23">
        <f t="shared" si="8"/>
        <v>0.7709677419354839</v>
      </c>
      <c r="AB12" s="23">
        <f t="shared" si="9"/>
        <v>0.7625</v>
      </c>
      <c r="AC12" s="23">
        <f t="shared" si="10"/>
        <v>0.7667338709677419</v>
      </c>
    </row>
    <row r="13" spans="1:29" ht="17.25">
      <c r="A13" s="32">
        <f t="shared" si="0"/>
        <v>10</v>
      </c>
      <c r="B13" s="15" t="s">
        <v>79</v>
      </c>
      <c r="C13" s="16" t="s">
        <v>69</v>
      </c>
      <c r="D13" s="17"/>
      <c r="E13" s="18">
        <f>D13/800</f>
        <v>0</v>
      </c>
      <c r="F13" s="17">
        <v>428</v>
      </c>
      <c r="G13" s="18">
        <f>F13/620</f>
        <v>0.6903225806451613</v>
      </c>
      <c r="H13" s="17">
        <v>0</v>
      </c>
      <c r="I13" s="20">
        <v>4</v>
      </c>
      <c r="J13" s="20">
        <v>18</v>
      </c>
      <c r="K13" s="20">
        <v>2</v>
      </c>
      <c r="L13" s="20">
        <v>2</v>
      </c>
      <c r="M13" s="20">
        <v>1</v>
      </c>
      <c r="N13" s="20">
        <v>0</v>
      </c>
      <c r="O13" s="20">
        <v>0</v>
      </c>
      <c r="P13" s="20">
        <v>3</v>
      </c>
      <c r="Q13" s="20">
        <v>0</v>
      </c>
      <c r="R13" s="20">
        <f t="shared" si="1"/>
        <v>0</v>
      </c>
      <c r="S13" s="20">
        <f t="shared" si="2"/>
        <v>434</v>
      </c>
      <c r="T13" s="19">
        <f t="shared" si="3"/>
        <v>0.7233333333333334</v>
      </c>
      <c r="U13" s="21">
        <f t="shared" si="4"/>
        <v>0.7068279569892473</v>
      </c>
      <c r="V13" s="22"/>
      <c r="W13" s="23">
        <f t="shared" si="5"/>
        <v>0</v>
      </c>
      <c r="X13" s="23">
        <f t="shared" si="6"/>
        <v>0.6903225806451613</v>
      </c>
      <c r="Y13" s="23">
        <f t="shared" si="7"/>
        <v>0.7233333333333334</v>
      </c>
      <c r="Z13" s="22"/>
      <c r="AA13" s="23">
        <f t="shared" si="8"/>
        <v>0.7233333333333334</v>
      </c>
      <c r="AB13" s="23">
        <f t="shared" si="9"/>
        <v>0.6903225806451613</v>
      </c>
      <c r="AC13" s="23">
        <f t="shared" si="10"/>
        <v>0.7068279569892473</v>
      </c>
    </row>
    <row r="14" spans="1:29" ht="18.75">
      <c r="A14" s="32">
        <f t="shared" si="0"/>
        <v>11</v>
      </c>
      <c r="B14" s="50" t="s">
        <v>80</v>
      </c>
      <c r="C14" s="49"/>
      <c r="D14" s="47"/>
      <c r="E14" s="48"/>
      <c r="F14" s="47"/>
      <c r="G14" s="48"/>
      <c r="H14" s="17">
        <v>2</v>
      </c>
      <c r="I14" s="20">
        <v>4</v>
      </c>
      <c r="J14" s="20">
        <v>12</v>
      </c>
      <c r="K14" s="20">
        <v>0</v>
      </c>
      <c r="L14" s="20">
        <v>0</v>
      </c>
      <c r="M14" s="20">
        <v>7</v>
      </c>
      <c r="N14" s="20">
        <v>0</v>
      </c>
      <c r="O14" s="20">
        <v>0</v>
      </c>
      <c r="P14" s="20">
        <v>0</v>
      </c>
      <c r="Q14" s="20">
        <v>5</v>
      </c>
      <c r="R14" s="20">
        <f t="shared" si="1"/>
        <v>0</v>
      </c>
      <c r="S14" s="20">
        <f t="shared" si="2"/>
        <v>374</v>
      </c>
      <c r="T14" s="19">
        <f t="shared" si="3"/>
        <v>0.6233333333333333</v>
      </c>
      <c r="U14" s="21">
        <f t="shared" si="4"/>
        <v>0.31166666666666665</v>
      </c>
      <c r="V14" s="22"/>
      <c r="W14" s="23">
        <f t="shared" si="5"/>
        <v>0</v>
      </c>
      <c r="X14" s="23">
        <f t="shared" si="6"/>
        <v>0</v>
      </c>
      <c r="Y14" s="23">
        <f t="shared" si="7"/>
        <v>0.6233333333333333</v>
      </c>
      <c r="Z14" s="22"/>
      <c r="AA14" s="23">
        <f t="shared" si="8"/>
        <v>0.6233333333333333</v>
      </c>
      <c r="AB14" s="23">
        <f t="shared" si="9"/>
        <v>0</v>
      </c>
      <c r="AC14" s="23">
        <f t="shared" si="10"/>
        <v>0.31166666666666665</v>
      </c>
    </row>
    <row r="15" spans="1:29" s="26" customFormat="1" ht="17.25">
      <c r="A15" s="32">
        <f t="shared" si="0"/>
        <v>12</v>
      </c>
      <c r="B15" s="15" t="s">
        <v>81</v>
      </c>
      <c r="C15" s="16" t="s">
        <v>69</v>
      </c>
      <c r="D15" s="17"/>
      <c r="E15" s="18">
        <f aca="true" t="shared" si="11" ref="E15">D15/800</f>
        <v>0</v>
      </c>
      <c r="F15" s="17">
        <v>272</v>
      </c>
      <c r="G15" s="18">
        <f>F15/620</f>
        <v>0.43870967741935485</v>
      </c>
      <c r="H15" s="17">
        <v>0</v>
      </c>
      <c r="I15" s="20">
        <v>4</v>
      </c>
      <c r="J15" s="20">
        <v>14</v>
      </c>
      <c r="K15" s="20">
        <v>0</v>
      </c>
      <c r="L15" s="20">
        <v>0</v>
      </c>
      <c r="M15" s="20">
        <v>4</v>
      </c>
      <c r="N15" s="20">
        <v>0</v>
      </c>
      <c r="O15" s="20">
        <v>1</v>
      </c>
      <c r="P15" s="20">
        <v>3</v>
      </c>
      <c r="Q15" s="20">
        <v>4</v>
      </c>
      <c r="R15" s="20">
        <f t="shared" si="1"/>
        <v>0</v>
      </c>
      <c r="S15" s="20">
        <f t="shared" si="2"/>
        <v>354</v>
      </c>
      <c r="T15" s="19">
        <f t="shared" si="3"/>
        <v>0.59</v>
      </c>
      <c r="U15" s="21">
        <f t="shared" si="4"/>
        <v>0.5143548387096775</v>
      </c>
      <c r="V15" s="24"/>
      <c r="W15" s="25">
        <f t="shared" si="5"/>
        <v>0</v>
      </c>
      <c r="X15" s="25">
        <f t="shared" si="6"/>
        <v>0.43870967741935485</v>
      </c>
      <c r="Y15" s="25">
        <f t="shared" si="7"/>
        <v>0.59</v>
      </c>
      <c r="Z15" s="24"/>
      <c r="AA15" s="25">
        <f t="shared" si="8"/>
        <v>0.59</v>
      </c>
      <c r="AB15" s="25">
        <f t="shared" si="9"/>
        <v>0.43870967741935485</v>
      </c>
      <c r="AC15" s="25">
        <f t="shared" si="10"/>
        <v>0.5143548387096775</v>
      </c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  <row r="17" spans="2:29" s="30" customFormat="1" ht="17.25">
      <c r="B17" s="27"/>
      <c r="C17" s="27"/>
      <c r="D17" s="28"/>
      <c r="E17" s="29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8"/>
      <c r="W17" s="29"/>
      <c r="X17" s="29"/>
      <c r="Y17" s="29"/>
      <c r="Z17" s="28"/>
      <c r="AA17" s="29"/>
      <c r="AB17" s="29"/>
      <c r="AC17" s="29"/>
    </row>
    <row r="18" spans="2:29" s="30" customFormat="1" ht="17.25">
      <c r="B18" s="27"/>
      <c r="C18" s="27"/>
      <c r="D18" s="28"/>
      <c r="E18" s="29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8"/>
      <c r="W18" s="29"/>
      <c r="X18" s="29"/>
      <c r="Y18" s="29"/>
      <c r="Z18" s="28"/>
      <c r="AA18" s="29"/>
      <c r="AB18" s="29"/>
      <c r="AC18" s="29"/>
    </row>
    <row r="19" spans="2:29" s="30" customFormat="1" ht="17.25">
      <c r="B19" s="27"/>
      <c r="C19" s="27"/>
      <c r="D19" s="28"/>
      <c r="E19" s="29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8"/>
      <c r="W19" s="29"/>
      <c r="X19" s="29"/>
      <c r="Y19" s="29"/>
      <c r="Z19" s="28"/>
      <c r="AA19" s="29"/>
      <c r="AB19" s="29"/>
      <c r="AC19" s="29"/>
    </row>
    <row r="20" spans="2:29" s="30" customFormat="1" ht="17.25">
      <c r="B20" s="27"/>
      <c r="C20" s="27"/>
      <c r="D20" s="28"/>
      <c r="E20" s="29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8"/>
      <c r="W20" s="29"/>
      <c r="X20" s="29"/>
      <c r="Y20" s="29"/>
      <c r="Z20" s="28"/>
      <c r="AA20" s="29"/>
      <c r="AB20" s="29"/>
      <c r="AC20" s="29"/>
    </row>
    <row r="21" spans="2:29" s="30" customFormat="1" ht="17.25">
      <c r="B21" s="27"/>
      <c r="C21" s="27"/>
      <c r="D21" s="28"/>
      <c r="E21" s="29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8"/>
      <c r="W21" s="29"/>
      <c r="X21" s="29"/>
      <c r="Y21" s="29"/>
      <c r="Z21" s="28"/>
      <c r="AA21" s="29"/>
      <c r="AB21" s="29"/>
      <c r="AC21" s="29"/>
    </row>
    <row r="22" spans="2:29" s="30" customFormat="1" ht="17.25">
      <c r="B22" s="27"/>
      <c r="C22" s="27"/>
      <c r="D22" s="28"/>
      <c r="E22" s="29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8"/>
      <c r="W22" s="29"/>
      <c r="X22" s="29"/>
      <c r="Y22" s="29"/>
      <c r="Z22" s="28"/>
      <c r="AA22" s="29"/>
      <c r="AB22" s="29"/>
      <c r="AC22" s="29"/>
    </row>
    <row r="23" spans="2:29" s="30" customFormat="1" ht="17.25">
      <c r="B23" s="27"/>
      <c r="C23" s="27"/>
      <c r="D23" s="28"/>
      <c r="E23" s="29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8"/>
      <c r="W23" s="29"/>
      <c r="X23" s="29"/>
      <c r="Y23" s="29"/>
      <c r="Z23" s="28"/>
      <c r="AA23" s="29"/>
      <c r="AB23" s="29"/>
      <c r="AC23" s="29"/>
    </row>
    <row r="24" spans="2:29" s="30" customFormat="1" ht="17.25">
      <c r="B24" s="27"/>
      <c r="C24" s="27"/>
      <c r="D24" s="28"/>
      <c r="E24" s="29"/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9"/>
      <c r="X24" s="29"/>
      <c r="Y24" s="29"/>
      <c r="Z24" s="28"/>
      <c r="AA24" s="29"/>
      <c r="AB24" s="29"/>
      <c r="AC24" s="29"/>
    </row>
    <row r="25" spans="2:29" s="30" customFormat="1" ht="17.25">
      <c r="B25" s="27"/>
      <c r="C25" s="27"/>
      <c r="D25" s="28"/>
      <c r="E25" s="29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9"/>
      <c r="X25" s="29"/>
      <c r="Y25" s="29"/>
      <c r="Z25" s="28"/>
      <c r="AA25" s="29"/>
      <c r="AB25" s="29"/>
      <c r="AC25" s="29"/>
    </row>
    <row r="26" spans="2:29" s="30" customFormat="1" ht="17.25">
      <c r="B26" s="27"/>
      <c r="C26" s="27"/>
      <c r="D26" s="28"/>
      <c r="E26" s="29"/>
      <c r="F26" s="28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9"/>
      <c r="X26" s="29"/>
      <c r="Y26" s="29"/>
      <c r="Z26" s="28"/>
      <c r="AA26" s="29"/>
      <c r="AB26" s="29"/>
      <c r="AC26" s="29"/>
    </row>
    <row r="27" spans="2:29" s="30" customFormat="1" ht="17.25">
      <c r="B27" s="27"/>
      <c r="C27" s="27"/>
      <c r="D27" s="28"/>
      <c r="E27" s="29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9"/>
      <c r="X27" s="29"/>
      <c r="Y27" s="29"/>
      <c r="Z27" s="28"/>
      <c r="AA27" s="29"/>
      <c r="AB27" s="29"/>
      <c r="AC27" s="29"/>
    </row>
    <row r="28" spans="2:29" s="30" customFormat="1" ht="17.25">
      <c r="B28" s="27"/>
      <c r="C28" s="27"/>
      <c r="D28" s="28"/>
      <c r="E28" s="29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9"/>
      <c r="X28" s="29"/>
      <c r="Y28" s="29"/>
      <c r="Z28" s="28"/>
      <c r="AA28" s="29"/>
      <c r="AB28" s="29"/>
      <c r="AC28" s="29"/>
    </row>
    <row r="29" spans="2:29" s="30" customFormat="1" ht="17.25">
      <c r="B29" s="27"/>
      <c r="C29" s="27"/>
      <c r="D29" s="28"/>
      <c r="E29" s="29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8"/>
      <c r="W29" s="29"/>
      <c r="X29" s="29"/>
      <c r="Y29" s="29"/>
      <c r="Z29" s="28"/>
      <c r="AA29" s="29"/>
      <c r="AB29" s="29"/>
      <c r="AC29" s="29"/>
    </row>
    <row r="30" spans="2:29" s="30" customFormat="1" ht="17.25">
      <c r="B30" s="27"/>
      <c r="C30" s="27"/>
      <c r="D30" s="28"/>
      <c r="E30" s="29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9"/>
      <c r="X30" s="29"/>
      <c r="Y30" s="29"/>
      <c r="Z30" s="28"/>
      <c r="AA30" s="29"/>
      <c r="AB30" s="29"/>
      <c r="AC30" s="29"/>
    </row>
    <row r="31" spans="2:29" s="30" customFormat="1" ht="17.25">
      <c r="B31" s="27"/>
      <c r="C31" s="27"/>
      <c r="D31" s="28"/>
      <c r="E31" s="29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9"/>
      <c r="X31" s="29"/>
      <c r="Y31" s="29"/>
      <c r="Z31" s="28"/>
      <c r="AA31" s="29"/>
      <c r="AB31" s="29"/>
      <c r="AC31" s="29"/>
    </row>
    <row r="32" spans="2:29" s="30" customFormat="1" ht="17.25">
      <c r="B32" s="27"/>
      <c r="C32" s="27"/>
      <c r="D32" s="28"/>
      <c r="E32" s="29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9"/>
      <c r="X32" s="29"/>
      <c r="Y32" s="29"/>
      <c r="Z32" s="28"/>
      <c r="AA32" s="29"/>
      <c r="AB32" s="29"/>
      <c r="AC32" s="29"/>
    </row>
    <row r="33" spans="2:29" s="30" customFormat="1" ht="17.25">
      <c r="B33" s="27"/>
      <c r="C33" s="27"/>
      <c r="D33" s="28"/>
      <c r="E33" s="29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9"/>
      <c r="X33" s="29"/>
      <c r="Y33" s="29"/>
      <c r="Z33" s="28"/>
      <c r="AA33" s="29"/>
      <c r="AB33" s="29"/>
      <c r="AC33" s="29"/>
    </row>
    <row r="34" spans="2:29" s="30" customFormat="1" ht="17.25">
      <c r="B34" s="27"/>
      <c r="C34" s="27"/>
      <c r="D34" s="28"/>
      <c r="E34" s="29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8"/>
      <c r="W34" s="29"/>
      <c r="X34" s="29"/>
      <c r="Y34" s="29"/>
      <c r="Z34" s="28"/>
      <c r="AA34" s="29"/>
      <c r="AB34" s="29"/>
      <c r="AC34" s="29"/>
    </row>
    <row r="35" spans="2:29" s="30" customFormat="1" ht="17.25">
      <c r="B35" s="27"/>
      <c r="C35" s="27"/>
      <c r="D35" s="28"/>
      <c r="E35" s="29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8"/>
      <c r="W35" s="29"/>
      <c r="X35" s="29"/>
      <c r="Y35" s="29"/>
      <c r="Z35" s="28"/>
      <c r="AA35" s="29"/>
      <c r="AB35" s="29"/>
      <c r="AC35" s="29"/>
    </row>
    <row r="36" spans="2:29" s="30" customFormat="1" ht="17.25">
      <c r="B36" s="27"/>
      <c r="C36" s="27"/>
      <c r="D36" s="28"/>
      <c r="E36" s="29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8"/>
      <c r="W36" s="29"/>
      <c r="X36" s="29"/>
      <c r="Y36" s="29"/>
      <c r="Z36" s="28"/>
      <c r="AA36" s="29"/>
      <c r="AB36" s="29"/>
      <c r="AC36" s="29"/>
    </row>
    <row r="37" spans="2:29" s="30" customFormat="1" ht="17.25">
      <c r="B37" s="27"/>
      <c r="C37" s="27"/>
      <c r="D37" s="28"/>
      <c r="E37" s="29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8"/>
      <c r="W37" s="29"/>
      <c r="X37" s="29"/>
      <c r="Y37" s="29"/>
      <c r="Z37" s="28"/>
      <c r="AA37" s="29"/>
      <c r="AB37" s="29"/>
      <c r="AC37" s="29"/>
    </row>
    <row r="38" spans="2:29" s="30" customFormat="1" ht="17.25">
      <c r="B38" s="51"/>
      <c r="C38" s="51"/>
      <c r="R38" s="28"/>
      <c r="S38" s="28"/>
      <c r="T38" s="29"/>
      <c r="U38" s="29"/>
      <c r="V38" s="28"/>
      <c r="W38" s="29"/>
      <c r="X38" s="29"/>
      <c r="Y38" s="29"/>
      <c r="Z38" s="28"/>
      <c r="AA38" s="29"/>
      <c r="AB38" s="29"/>
      <c r="AC38" s="29"/>
    </row>
    <row r="39" spans="18:29" s="30" customFormat="1" ht="17.25">
      <c r="R39" s="28"/>
      <c r="S39" s="28"/>
      <c r="T39" s="29"/>
      <c r="U39" s="29"/>
      <c r="V39" s="28"/>
      <c r="W39" s="29"/>
      <c r="X39" s="29"/>
      <c r="Y39" s="29"/>
      <c r="Z39" s="28"/>
      <c r="AA39" s="29"/>
      <c r="AB39" s="29"/>
      <c r="AC39" s="29"/>
    </row>
    <row r="40" spans="18:29" s="30" customFormat="1" ht="17.25">
      <c r="R40" s="28"/>
      <c r="S40" s="28"/>
      <c r="T40" s="29"/>
      <c r="U40" s="29"/>
      <c r="V40" s="28"/>
      <c r="W40" s="29"/>
      <c r="X40" s="29"/>
      <c r="Y40" s="29"/>
      <c r="Z40" s="28"/>
      <c r="AA40" s="29"/>
      <c r="AB40" s="29"/>
      <c r="AC40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57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AC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421875" style="0" customWidth="1"/>
    <col min="2" max="2" width="27.7109375" style="0" customWidth="1"/>
    <col min="3" max="3" width="26.421875" style="0" customWidth="1"/>
    <col min="4" max="7" width="8.8515625" style="0" customWidth="1"/>
    <col min="8" max="8" width="4.8515625" style="0" customWidth="1"/>
    <col min="9" max="10" width="4.7109375" style="0" customWidth="1"/>
    <col min="11" max="11" width="4.8515625" style="0" customWidth="1"/>
    <col min="12" max="13" width="4.421875" style="0" customWidth="1"/>
    <col min="14" max="14" width="4.28125" style="0" customWidth="1"/>
    <col min="15" max="16" width="4.421875" style="0" customWidth="1"/>
    <col min="17" max="17" width="4.7109375" style="0" customWidth="1"/>
    <col min="18" max="18" width="11.7109375" style="0" customWidth="1"/>
    <col min="19" max="20" width="8.8515625" style="0" customWidth="1"/>
    <col min="21" max="21" width="18.7109375" style="0" customWidth="1"/>
    <col min="22" max="16384" width="8.8515625" style="0" customWidth="1"/>
  </cols>
  <sheetData>
    <row r="1" spans="2:21" ht="24">
      <c r="B1" s="1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ht="17.25">
      <c r="A4" s="32">
        <f>A3+1</f>
        <v>1</v>
      </c>
      <c r="B4" s="15" t="s">
        <v>83</v>
      </c>
      <c r="C4" s="16"/>
      <c r="D4" s="17"/>
      <c r="E4" s="18">
        <f aca="true" t="shared" si="0" ref="E4:E5">D4/800</f>
        <v>0</v>
      </c>
      <c r="F4" s="17">
        <v>394</v>
      </c>
      <c r="G4" s="19">
        <f>F4/620</f>
        <v>0.635483870967742</v>
      </c>
      <c r="H4" s="17">
        <v>1</v>
      </c>
      <c r="I4" s="20">
        <v>2</v>
      </c>
      <c r="J4" s="20">
        <v>14</v>
      </c>
      <c r="K4" s="20">
        <v>0</v>
      </c>
      <c r="L4" s="20">
        <v>2</v>
      </c>
      <c r="M4" s="20">
        <v>5</v>
      </c>
      <c r="N4" s="20">
        <v>0</v>
      </c>
      <c r="O4" s="20">
        <v>1</v>
      </c>
      <c r="P4" s="20">
        <v>4</v>
      </c>
      <c r="Q4" s="20">
        <v>1</v>
      </c>
      <c r="R4" s="20">
        <f aca="true" t="shared" si="1" ref="R4:R5">IF(H4+I4+J4+K4+L4+M4+N4+O4+P4+Q4=30,"ok","hiba")</f>
        <v>0</v>
      </c>
      <c r="S4" s="20">
        <f aca="true" t="shared" si="2" ref="S4:S5">H4*20+I4*18+J4*16+K4*14+L4*12+M4*10+N4*8+O4*6+P4*4</f>
        <v>376</v>
      </c>
      <c r="T4" s="19">
        <f aca="true" t="shared" si="3" ref="T4:T5">S4/600</f>
        <v>0.6266666666666667</v>
      </c>
      <c r="U4" s="21">
        <f aca="true" t="shared" si="4" ref="U4:U5">AC4</f>
        <v>0.6310752688172043</v>
      </c>
      <c r="V4" s="22"/>
      <c r="W4" s="23">
        <f aca="true" t="shared" si="5" ref="W4:W5">E4</f>
        <v>0</v>
      </c>
      <c r="X4" s="23">
        <f aca="true" t="shared" si="6" ref="X4:X5">G4</f>
        <v>0.635483870967742</v>
      </c>
      <c r="Y4" s="23">
        <f aca="true" t="shared" si="7" ref="Y4:Y5">T4</f>
        <v>0.6266666666666667</v>
      </c>
      <c r="Z4" s="22"/>
      <c r="AA4" s="23">
        <f aca="true" t="shared" si="8" ref="AA4:AA5">LARGE(W4:Y4,1)</f>
        <v>0.635483870967742</v>
      </c>
      <c r="AB4" s="23">
        <f aca="true" t="shared" si="9" ref="AB4:AB5">LARGE(W4:Y4,2)</f>
        <v>0.6266666666666667</v>
      </c>
      <c r="AC4" s="23">
        <f aca="true" t="shared" si="10" ref="AC4:AC5">SUM(AA4:AB4)/2</f>
        <v>0.6310752688172043</v>
      </c>
    </row>
    <row r="5" spans="1:29" s="26" customFormat="1" ht="17.25">
      <c r="A5" s="32">
        <f aca="true" t="shared" si="11" ref="A5">A4+1</f>
        <v>2</v>
      </c>
      <c r="B5" s="15" t="s">
        <v>84</v>
      </c>
      <c r="C5" s="16" t="s">
        <v>75</v>
      </c>
      <c r="D5" s="17">
        <v>348</v>
      </c>
      <c r="E5" s="18">
        <f t="shared" si="0"/>
        <v>0.435</v>
      </c>
      <c r="F5" s="17"/>
      <c r="G5" s="18"/>
      <c r="H5" s="17">
        <v>0</v>
      </c>
      <c r="I5" s="20">
        <v>3</v>
      </c>
      <c r="J5" s="20">
        <v>6</v>
      </c>
      <c r="K5" s="20">
        <v>0</v>
      </c>
      <c r="L5" s="20">
        <v>2</v>
      </c>
      <c r="M5" s="20">
        <v>6</v>
      </c>
      <c r="N5" s="20">
        <v>0</v>
      </c>
      <c r="O5" s="20">
        <v>2</v>
      </c>
      <c r="P5" s="20">
        <v>7</v>
      </c>
      <c r="Q5" s="20">
        <v>4</v>
      </c>
      <c r="R5" s="20">
        <f t="shared" si="1"/>
        <v>0</v>
      </c>
      <c r="S5" s="20">
        <f t="shared" si="2"/>
        <v>274</v>
      </c>
      <c r="T5" s="19">
        <f t="shared" si="3"/>
        <v>0.45666666666666667</v>
      </c>
      <c r="U5" s="21">
        <f t="shared" si="4"/>
        <v>0.4458333333333333</v>
      </c>
      <c r="V5" s="24"/>
      <c r="W5" s="25">
        <f t="shared" si="5"/>
        <v>0.435</v>
      </c>
      <c r="X5" s="25">
        <f t="shared" si="6"/>
        <v>0</v>
      </c>
      <c r="Y5" s="25">
        <f t="shared" si="7"/>
        <v>0.45666666666666667</v>
      </c>
      <c r="Z5" s="24"/>
      <c r="AA5" s="25">
        <f t="shared" si="8"/>
        <v>0.45666666666666667</v>
      </c>
      <c r="AB5" s="25">
        <f t="shared" si="9"/>
        <v>0.435</v>
      </c>
      <c r="AC5" s="25">
        <f t="shared" si="10"/>
        <v>0.4458333333333333</v>
      </c>
    </row>
    <row r="6" spans="2:29" s="30" customFormat="1" ht="17.25">
      <c r="B6" s="27"/>
      <c r="C6" s="27"/>
      <c r="D6" s="28"/>
      <c r="E6" s="29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9"/>
      <c r="V6" s="28"/>
      <c r="W6" s="29"/>
      <c r="X6" s="29"/>
      <c r="Y6" s="29"/>
      <c r="Z6" s="28"/>
      <c r="AA6" s="29"/>
      <c r="AB6" s="29"/>
      <c r="AC6" s="29"/>
    </row>
    <row r="7" spans="2:29" s="30" customFormat="1" ht="17.25"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2:29" s="30" customFormat="1" ht="17.25"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62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C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5.28125" style="0" customWidth="1"/>
    <col min="2" max="2" width="28.140625" style="0" customWidth="1"/>
    <col min="3" max="3" width="25.421875" style="0" customWidth="1"/>
    <col min="4" max="7" width="8.8515625" style="0" customWidth="1"/>
    <col min="8" max="8" width="5.00390625" style="0" customWidth="1"/>
    <col min="9" max="9" width="5.28125" style="0" customWidth="1"/>
    <col min="10" max="10" width="5.140625" style="0" customWidth="1"/>
    <col min="11" max="11" width="5.00390625" style="0" customWidth="1"/>
    <col min="12" max="12" width="5.140625" style="0" customWidth="1"/>
    <col min="13" max="13" width="4.8515625" style="0" customWidth="1"/>
    <col min="14" max="14" width="5.00390625" style="0" customWidth="1"/>
    <col min="15" max="15" width="5.28125" style="0" customWidth="1"/>
    <col min="16" max="16" width="4.8515625" style="0" customWidth="1"/>
    <col min="17" max="17" width="4.421875" style="0" customWidth="1"/>
    <col min="18" max="18" width="11.140625" style="0" customWidth="1"/>
    <col min="19" max="20" width="8.8515625" style="0" customWidth="1"/>
    <col min="21" max="21" width="17.7109375" style="0" customWidth="1"/>
    <col min="22" max="16384" width="8.8515625" style="0" customWidth="1"/>
  </cols>
  <sheetData>
    <row r="1" spans="2:21" ht="24">
      <c r="B1" s="1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55.5" customHeight="1">
      <c r="B2" s="2"/>
      <c r="C2" s="2"/>
      <c r="D2" s="3" t="s">
        <v>1</v>
      </c>
      <c r="E2" s="3"/>
      <c r="F2" s="3" t="s">
        <v>2</v>
      </c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4</v>
      </c>
    </row>
    <row r="3" spans="2:29" ht="61.5" customHeight="1">
      <c r="B3" s="5" t="s">
        <v>5</v>
      </c>
      <c r="C3" s="6" t="s">
        <v>6</v>
      </c>
      <c r="D3" s="7" t="s">
        <v>7</v>
      </c>
      <c r="E3" s="8" t="s">
        <v>8</v>
      </c>
      <c r="F3" s="7" t="s">
        <v>7</v>
      </c>
      <c r="G3" s="8" t="s">
        <v>8</v>
      </c>
      <c r="H3" s="9">
        <v>20</v>
      </c>
      <c r="I3" s="10">
        <v>18</v>
      </c>
      <c r="J3" s="10">
        <v>16</v>
      </c>
      <c r="K3" s="10">
        <v>14</v>
      </c>
      <c r="L3" s="10">
        <v>12</v>
      </c>
      <c r="M3" s="10">
        <v>10</v>
      </c>
      <c r="N3" s="10">
        <v>8</v>
      </c>
      <c r="O3" s="10">
        <v>6</v>
      </c>
      <c r="P3" s="10">
        <v>4</v>
      </c>
      <c r="Q3" s="10">
        <v>0</v>
      </c>
      <c r="R3" s="31" t="s">
        <v>9</v>
      </c>
      <c r="S3" s="12" t="s">
        <v>7</v>
      </c>
      <c r="T3" s="8" t="s">
        <v>8</v>
      </c>
      <c r="U3" s="3"/>
      <c r="V3" s="13"/>
      <c r="W3" s="14" t="s">
        <v>10</v>
      </c>
      <c r="X3" s="14" t="s">
        <v>11</v>
      </c>
      <c r="Y3" s="13" t="s">
        <v>12</v>
      </c>
      <c r="Z3" s="13"/>
      <c r="AA3" s="14" t="s">
        <v>13</v>
      </c>
      <c r="AB3" s="14" t="s">
        <v>14</v>
      </c>
      <c r="AC3" s="14" t="s">
        <v>15</v>
      </c>
    </row>
    <row r="4" spans="1:29" s="26" customFormat="1" ht="34.5">
      <c r="A4" s="32">
        <v>1</v>
      </c>
      <c r="B4" s="52" t="s">
        <v>86</v>
      </c>
      <c r="C4" s="16" t="s">
        <v>65</v>
      </c>
      <c r="D4" s="17"/>
      <c r="E4" s="18">
        <f>D4/800</f>
        <v>0</v>
      </c>
      <c r="F4" s="17"/>
      <c r="G4" s="18"/>
      <c r="H4" s="17">
        <v>1</v>
      </c>
      <c r="I4" s="20">
        <v>4</v>
      </c>
      <c r="J4" s="20">
        <v>6</v>
      </c>
      <c r="K4" s="20">
        <v>1</v>
      </c>
      <c r="L4" s="20">
        <v>0</v>
      </c>
      <c r="M4" s="20">
        <v>7</v>
      </c>
      <c r="N4" s="20">
        <v>0</v>
      </c>
      <c r="O4" s="20">
        <v>0</v>
      </c>
      <c r="P4" s="20">
        <v>3</v>
      </c>
      <c r="Q4" s="20">
        <v>8</v>
      </c>
      <c r="R4" s="20">
        <f>IF(H4+I4+J4+K4+L4+M4+N4+O4+P4+Q4=30,"ok","hiba")</f>
        <v>0</v>
      </c>
      <c r="S4" s="20">
        <f>H4*20+I4*18+J4*16+K4*14+L4*12+M4*10+N4*8+O4*6+P4*4</f>
        <v>284</v>
      </c>
      <c r="T4" s="19">
        <f>S4/600</f>
        <v>0.47333333333333333</v>
      </c>
      <c r="U4" s="21">
        <f aca="true" t="shared" si="0" ref="U4">AC4</f>
        <v>0.23666666666666666</v>
      </c>
      <c r="V4" s="24"/>
      <c r="W4" s="25">
        <f>E4</f>
        <v>0</v>
      </c>
      <c r="X4" s="25">
        <f>G4</f>
        <v>0</v>
      </c>
      <c r="Y4" s="25">
        <f>T4</f>
        <v>0.47333333333333333</v>
      </c>
      <c r="Z4" s="24"/>
      <c r="AA4" s="25">
        <f>LARGE(W4:Y4,1)</f>
        <v>0.47333333333333333</v>
      </c>
      <c r="AB4" s="25">
        <f>LARGE(W4:Y4,2)</f>
        <v>0</v>
      </c>
      <c r="AC4" s="25">
        <f>SUM(AA4:AB4)/2</f>
        <v>0.23666666666666666</v>
      </c>
    </row>
    <row r="5" spans="2:29" s="30" customFormat="1" ht="17.25">
      <c r="B5" s="27"/>
      <c r="C5" s="27"/>
      <c r="D5" s="28"/>
      <c r="E5" s="29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9"/>
      <c r="V5" s="28"/>
      <c r="W5" s="29"/>
      <c r="X5" s="29"/>
      <c r="Y5" s="29"/>
      <c r="Z5" s="28"/>
      <c r="AA5" s="29"/>
      <c r="AB5" s="29"/>
      <c r="AC5" s="29"/>
    </row>
    <row r="6" spans="2:29" s="30" customFormat="1" ht="17.25">
      <c r="B6" s="27"/>
      <c r="C6" s="27"/>
      <c r="D6" s="28"/>
      <c r="E6" s="29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9"/>
      <c r="V6" s="28"/>
      <c r="W6" s="29"/>
      <c r="X6" s="29"/>
      <c r="Y6" s="29"/>
      <c r="Z6" s="28"/>
      <c r="AA6" s="29"/>
      <c r="AB6" s="29"/>
      <c r="AC6" s="29"/>
    </row>
    <row r="7" spans="2:29" s="30" customFormat="1" ht="17.25">
      <c r="B7" s="27"/>
      <c r="C7" s="27"/>
      <c r="D7" s="28"/>
      <c r="E7" s="29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8"/>
      <c r="W7" s="29"/>
      <c r="X7" s="29"/>
      <c r="Y7" s="29"/>
      <c r="Z7" s="28"/>
      <c r="AA7" s="29"/>
      <c r="AB7" s="29"/>
      <c r="AC7" s="29"/>
    </row>
    <row r="8" spans="2:29" s="30" customFormat="1" ht="17.25">
      <c r="B8" s="27"/>
      <c r="C8" s="27"/>
      <c r="D8" s="28"/>
      <c r="E8" s="29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9"/>
      <c r="X8" s="29"/>
      <c r="Y8" s="29"/>
      <c r="Z8" s="28"/>
      <c r="AA8" s="29"/>
      <c r="AB8" s="29"/>
      <c r="AC8" s="29"/>
    </row>
    <row r="9" spans="2:29" s="30" customFormat="1" ht="17.25">
      <c r="B9" s="27"/>
      <c r="C9" s="27"/>
      <c r="D9" s="28"/>
      <c r="E9" s="29"/>
      <c r="F9" s="28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9"/>
      <c r="V9" s="28"/>
      <c r="W9" s="29"/>
      <c r="X9" s="29"/>
      <c r="Y9" s="29"/>
      <c r="Z9" s="28"/>
      <c r="AA9" s="29"/>
      <c r="AB9" s="29"/>
      <c r="AC9" s="29"/>
    </row>
    <row r="10" spans="2:29" s="30" customFormat="1" ht="17.25">
      <c r="B10" s="27"/>
      <c r="C10" s="27"/>
      <c r="D10" s="28"/>
      <c r="E10" s="29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8"/>
      <c r="W10" s="29"/>
      <c r="X10" s="29"/>
      <c r="Y10" s="29"/>
      <c r="Z10" s="28"/>
      <c r="AA10" s="29"/>
      <c r="AB10" s="29"/>
      <c r="AC10" s="29"/>
    </row>
    <row r="11" spans="2:29" s="30" customFormat="1" ht="17.25">
      <c r="B11" s="27"/>
      <c r="C11" s="27"/>
      <c r="D11" s="28"/>
      <c r="E11" s="29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9"/>
      <c r="V11" s="28"/>
      <c r="W11" s="29"/>
      <c r="X11" s="29"/>
      <c r="Y11" s="29"/>
      <c r="Z11" s="28"/>
      <c r="AA11" s="29"/>
      <c r="AB11" s="29"/>
      <c r="AC11" s="29"/>
    </row>
    <row r="12" spans="2:29" s="30" customFormat="1" ht="17.25">
      <c r="B12" s="27"/>
      <c r="C12" s="27"/>
      <c r="D12" s="28"/>
      <c r="E12" s="29"/>
      <c r="F12" s="28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8"/>
      <c r="W12" s="29"/>
      <c r="X12" s="29"/>
      <c r="Y12" s="29"/>
      <c r="Z12" s="28"/>
      <c r="AA12" s="29"/>
      <c r="AB12" s="29"/>
      <c r="AC12" s="29"/>
    </row>
    <row r="13" spans="2:29" s="30" customFormat="1" ht="17.25">
      <c r="B13" s="27"/>
      <c r="C13" s="27"/>
      <c r="D13" s="28"/>
      <c r="E13" s="29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9"/>
      <c r="V13" s="28"/>
      <c r="W13" s="29"/>
      <c r="X13" s="29"/>
      <c r="Y13" s="29"/>
      <c r="Z13" s="28"/>
      <c r="AA13" s="29"/>
      <c r="AB13" s="29"/>
      <c r="AC13" s="29"/>
    </row>
    <row r="14" spans="2:29" s="30" customFormat="1" ht="17.25">
      <c r="B14" s="27"/>
      <c r="C14" s="27"/>
      <c r="D14" s="28"/>
      <c r="E14" s="29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8"/>
      <c r="W14" s="29"/>
      <c r="X14" s="29"/>
      <c r="Y14" s="29"/>
      <c r="Z14" s="28"/>
      <c r="AA14" s="29"/>
      <c r="AB14" s="29"/>
      <c r="AC14" s="29"/>
    </row>
    <row r="15" spans="2:29" s="30" customFormat="1" ht="17.25">
      <c r="B15" s="27"/>
      <c r="C15" s="27"/>
      <c r="D15" s="28"/>
      <c r="E15" s="29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8"/>
      <c r="W15" s="29"/>
      <c r="X15" s="29"/>
      <c r="Y15" s="29"/>
      <c r="Z15" s="28"/>
      <c r="AA15" s="29"/>
      <c r="AB15" s="29"/>
      <c r="AC15" s="29"/>
    </row>
    <row r="16" spans="2:29" s="30" customFormat="1" ht="17.25">
      <c r="B16" s="27"/>
      <c r="C16" s="27"/>
      <c r="D16" s="28"/>
      <c r="E16" s="29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8"/>
      <c r="W16" s="29"/>
      <c r="X16" s="29"/>
      <c r="Y16" s="29"/>
      <c r="Z16" s="28"/>
      <c r="AA16" s="29"/>
      <c r="AB16" s="29"/>
      <c r="AC16" s="29"/>
    </row>
  </sheetData>
  <sheetProtection selectLockedCells="1" selectUnlockedCells="1"/>
  <mergeCells count="6">
    <mergeCell ref="B1:U1"/>
    <mergeCell ref="B2:C2"/>
    <mergeCell ref="D2:E2"/>
    <mergeCell ref="F2:G2"/>
    <mergeCell ref="H2:T2"/>
    <mergeCell ref="U2:U3"/>
  </mergeCells>
  <printOptions/>
  <pageMargins left="0.7" right="0.7" top="0.75" bottom="0.75" header="0.5118055555555555" footer="0.5118055555555555"/>
  <pageSetup horizontalDpi="300" verticalDpi="300" orientation="landscape" paperSize="9" scale="64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AD8"/>
  <sheetViews>
    <sheetView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4" sqref="C4"/>
    </sheetView>
  </sheetViews>
  <sheetFormatPr defaultColWidth="9.140625" defaultRowHeight="15"/>
  <cols>
    <col min="1" max="2" width="4.7109375" style="0" customWidth="1"/>
    <col min="3" max="4" width="20.8515625" style="0" customWidth="1"/>
    <col min="5" max="8" width="8.8515625" style="0" customWidth="1"/>
    <col min="9" max="11" width="4.8515625" style="0" customWidth="1"/>
    <col min="12" max="13" width="5.00390625" style="0" customWidth="1"/>
    <col min="14" max="15" width="4.8515625" style="0" customWidth="1"/>
    <col min="16" max="17" width="5.00390625" style="0" customWidth="1"/>
    <col min="18" max="18" width="5.28125" style="0" customWidth="1"/>
    <col min="19" max="19" width="10.8515625" style="0" customWidth="1"/>
    <col min="20" max="21" width="8.8515625" style="0" customWidth="1"/>
    <col min="22" max="22" width="19.00390625" style="0" customWidth="1"/>
    <col min="23" max="16384" width="8.8515625" style="0" customWidth="1"/>
  </cols>
  <sheetData>
    <row r="1" spans="3:22" ht="24">
      <c r="C1" s="1" t="s">
        <v>87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22" ht="55.5" customHeight="1">
      <c r="C2" s="2"/>
      <c r="D2" s="2"/>
      <c r="E2" s="3" t="s">
        <v>1</v>
      </c>
      <c r="F2" s="3"/>
      <c r="G2" s="3" t="s">
        <v>2</v>
      </c>
      <c r="H2" s="3"/>
      <c r="I2" s="4" t="s">
        <v>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 t="s">
        <v>4</v>
      </c>
    </row>
    <row r="3" spans="3:30" ht="61.5" customHeight="1">
      <c r="C3" s="5" t="s">
        <v>5</v>
      </c>
      <c r="D3" s="6" t="s">
        <v>6</v>
      </c>
      <c r="E3" s="7" t="s">
        <v>7</v>
      </c>
      <c r="F3" s="8" t="s">
        <v>8</v>
      </c>
      <c r="G3" s="7" t="s">
        <v>7</v>
      </c>
      <c r="H3" s="8" t="s">
        <v>8</v>
      </c>
      <c r="I3" s="9">
        <v>20</v>
      </c>
      <c r="J3" s="10">
        <v>18</v>
      </c>
      <c r="K3" s="10">
        <v>16</v>
      </c>
      <c r="L3" s="10">
        <v>14</v>
      </c>
      <c r="M3" s="10">
        <v>12</v>
      </c>
      <c r="N3" s="10">
        <v>10</v>
      </c>
      <c r="O3" s="10">
        <v>8</v>
      </c>
      <c r="P3" s="10">
        <v>6</v>
      </c>
      <c r="Q3" s="10">
        <v>4</v>
      </c>
      <c r="R3" s="10">
        <v>0</v>
      </c>
      <c r="S3" s="31" t="s">
        <v>9</v>
      </c>
      <c r="T3" s="12" t="s">
        <v>7</v>
      </c>
      <c r="U3" s="8" t="s">
        <v>8</v>
      </c>
      <c r="V3" s="3"/>
      <c r="W3" s="13"/>
      <c r="X3" s="14" t="s">
        <v>10</v>
      </c>
      <c r="Y3" s="14" t="s">
        <v>11</v>
      </c>
      <c r="Z3" s="13" t="s">
        <v>12</v>
      </c>
      <c r="AA3" s="13"/>
      <c r="AB3" s="14" t="s">
        <v>13</v>
      </c>
      <c r="AC3" s="14" t="s">
        <v>14</v>
      </c>
      <c r="AD3" s="14" t="s">
        <v>15</v>
      </c>
    </row>
    <row r="4" spans="1:30" s="26" customFormat="1" ht="17.25">
      <c r="A4" s="32">
        <v>1</v>
      </c>
      <c r="B4" s="32">
        <v>1</v>
      </c>
      <c r="C4" s="15" t="s">
        <v>88</v>
      </c>
      <c r="D4" s="16"/>
      <c r="E4" s="17"/>
      <c r="F4" s="18">
        <f>E4/800</f>
        <v>0</v>
      </c>
      <c r="G4" s="17"/>
      <c r="H4" s="18"/>
      <c r="I4" s="17">
        <v>1</v>
      </c>
      <c r="J4" s="20">
        <v>4</v>
      </c>
      <c r="K4" s="20">
        <v>14</v>
      </c>
      <c r="L4" s="20">
        <v>0</v>
      </c>
      <c r="M4" s="20">
        <v>4</v>
      </c>
      <c r="N4" s="20">
        <v>2</v>
      </c>
      <c r="O4" s="20">
        <v>0</v>
      </c>
      <c r="P4" s="20">
        <v>1</v>
      </c>
      <c r="Q4" s="20">
        <v>1</v>
      </c>
      <c r="R4" s="20">
        <v>3</v>
      </c>
      <c r="S4" s="20">
        <f>IF(I4+J4+K4+L4+M4+N4+O4+P4+Q4+R4=30,"ok","hiba")</f>
        <v>0</v>
      </c>
      <c r="T4" s="20">
        <f>I4*20+J4*18+K4*16+L4*14+M4*12+N4*10+O4*8+P4*6+Q4*4</f>
        <v>394</v>
      </c>
      <c r="U4" s="19">
        <f>T4/600</f>
        <v>0.6566666666666666</v>
      </c>
      <c r="V4" s="21">
        <f>AD4</f>
        <v>0.3283333333333333</v>
      </c>
      <c r="W4" s="24"/>
      <c r="X4" s="25">
        <f>F4</f>
        <v>0</v>
      </c>
      <c r="Y4" s="25">
        <f>H4</f>
        <v>0</v>
      </c>
      <c r="Z4" s="25">
        <f>U4</f>
        <v>0.6566666666666666</v>
      </c>
      <c r="AA4" s="24"/>
      <c r="AB4" s="25">
        <f>LARGE(X4:Z4,1)</f>
        <v>0.6566666666666666</v>
      </c>
      <c r="AC4" s="25">
        <f>LARGE(X4:Z4,2)</f>
        <v>0</v>
      </c>
      <c r="AD4" s="25">
        <f>SUM(AB4:AC4)/2</f>
        <v>0.3283333333333333</v>
      </c>
    </row>
    <row r="5" spans="3:30" s="30" customFormat="1" ht="17.25">
      <c r="C5" s="27"/>
      <c r="D5" s="27"/>
      <c r="E5" s="28"/>
      <c r="F5" s="29"/>
      <c r="G5" s="28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  <c r="V5" s="29"/>
      <c r="W5" s="28"/>
      <c r="X5" s="29"/>
      <c r="Y5" s="29"/>
      <c r="Z5" s="29"/>
      <c r="AA5" s="28"/>
      <c r="AB5" s="29"/>
      <c r="AC5" s="29"/>
      <c r="AD5" s="29"/>
    </row>
    <row r="6" spans="3:30" s="30" customFormat="1" ht="17.25">
      <c r="C6" s="27"/>
      <c r="D6" s="27"/>
      <c r="E6" s="28"/>
      <c r="F6" s="29"/>
      <c r="G6" s="28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  <c r="W6" s="28"/>
      <c r="X6" s="29"/>
      <c r="Y6" s="29"/>
      <c r="Z6" s="29"/>
      <c r="AA6" s="28"/>
      <c r="AB6" s="29"/>
      <c r="AC6" s="29"/>
      <c r="AD6" s="29"/>
    </row>
    <row r="7" spans="3:30" s="30" customFormat="1" ht="17.25">
      <c r="C7" s="27"/>
      <c r="D7" s="27"/>
      <c r="E7" s="28"/>
      <c r="F7" s="29"/>
      <c r="G7" s="28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8"/>
      <c r="X7" s="29"/>
      <c r="Y7" s="29"/>
      <c r="Z7" s="29"/>
      <c r="AA7" s="28"/>
      <c r="AB7" s="29"/>
      <c r="AC7" s="29"/>
      <c r="AD7" s="29"/>
    </row>
    <row r="8" spans="3:30" s="30" customFormat="1" ht="17.25">
      <c r="C8" s="27"/>
      <c r="D8" s="27"/>
      <c r="E8" s="28"/>
      <c r="F8" s="29"/>
      <c r="G8" s="28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9"/>
      <c r="W8" s="28"/>
      <c r="X8" s="29"/>
      <c r="Y8" s="29"/>
      <c r="Z8" s="29"/>
      <c r="AA8" s="28"/>
      <c r="AB8" s="29"/>
      <c r="AC8" s="29"/>
      <c r="AD8" s="29"/>
    </row>
  </sheetData>
  <sheetProtection selectLockedCells="1" selectUnlockedCells="1"/>
  <mergeCells count="6">
    <mergeCell ref="C1:V1"/>
    <mergeCell ref="C2:D2"/>
    <mergeCell ref="E2:F2"/>
    <mergeCell ref="G2:H2"/>
    <mergeCell ref="I2:U2"/>
    <mergeCell ref="V2:V3"/>
  </mergeCells>
  <printOptions/>
  <pageMargins left="0.7" right="0.7" top="0.75" bottom="0.75" header="0.5118055555555555" footer="0.5118055555555555"/>
  <pageSetup horizontalDpi="300" verticalDpi="300" orientation="landscape" paperSize="9" scale="68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Dallos László</dc:creator>
  <cp:keywords/>
  <dc:description/>
  <cp:lastModifiedBy/>
  <cp:lastPrinted>2011-07-16T15:29:57Z</cp:lastPrinted>
  <dcterms:created xsi:type="dcterms:W3CDTF">2011-03-02T09:23:21Z</dcterms:created>
  <dcterms:modified xsi:type="dcterms:W3CDTF">2011-07-17T19:33:25Z</dcterms:modified>
  <cp:category/>
  <cp:version/>
  <cp:contentType/>
  <cp:contentStatus/>
</cp:coreProperties>
</file>